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9555" windowHeight="1590" tabRatio="960" activeTab="0"/>
  </bookViews>
  <sheets>
    <sheet name="Resumen General" sheetId="1" r:id="rId1"/>
  </sheets>
  <definedNames>
    <definedName name="_xlnm.Print_Area" localSheetId="0">'Resumen General'!$A$1:$L$55</definedName>
  </definedNames>
  <calcPr fullCalcOnLoad="1"/>
</workbook>
</file>

<file path=xl/sharedStrings.xml><?xml version="1.0" encoding="utf-8"?>
<sst xmlns="http://schemas.openxmlformats.org/spreadsheetml/2006/main" count="58" uniqueCount="58">
  <si>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</si>
  <si>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</si>
  <si>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</si>
  <si>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</si>
  <si>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</si>
  <si>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</si>
  <si>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</si>
  <si>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</si>
  <si>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</si>
  <si>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</si>
  <si>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</si>
  <si>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</si>
  <si>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</si>
  <si>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 xml:space="preserve"> 010-250837-2</t>
  </si>
  <si>
    <t>DIRECCIÓN GENERAL DE PASAPORTES</t>
  </si>
  <si>
    <t xml:space="preserve">RECAUDACIONES 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</si>
  <si>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</si>
  <si>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</si>
  <si>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</si>
  <si>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</si>
  <si>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</si>
  <si>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</si>
  <si>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</si>
  <si>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</si>
  <si>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</si>
  <si>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</si>
  <si>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</si>
  <si>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</si>
  <si>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</si>
  <si>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</si>
  <si>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</si>
  <si>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</si>
  <si>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</si>
  <si>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</si>
  <si>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</si>
  <si>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ENC. DIVISION DE TESORERIA</t>
  </si>
  <si>
    <t>REVISADO POR:  LICDA. VILMA LUGO</t>
  </si>
  <si>
    <t xml:space="preserve"> </t>
  </si>
  <si>
    <t>ELABORADO POR:  LICDA. JOSEFINA LOPEZ</t>
  </si>
  <si>
    <t>ENERO - DICIEMBRE 2020</t>
  </si>
  <si>
    <t>Nota 01:  Tasa de conversión Enero - Diciembre 2020  RD$51.00.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</si>
  <si>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</si>
  <si>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</si>
  <si>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c) Transferencia Asignado por Libramientos RD$60,933,814.93: (Febrero $7,871,455.69; Marzo $14,018,460.41; Abril $12,241,158.86; Mayo $10,899,020.22; Junio $15,903,719.75).</t>
  </si>
  <si>
    <t>e)  Nota de Crédito por valor Reversado por RD$12,317,053.66; (Enero $3,081,199.14; Abril $8,362,930.38; Septiembre $872,924.14)</t>
  </si>
  <si>
    <t>j)  Transferencia para Pagos Libramiento Octubre 1,433,188.79</t>
  </si>
  <si>
    <t>g) Nota de Crédito por Depósito del mes Julio reportado en Agosto 2020  $72,100.00</t>
  </si>
  <si>
    <t>h)  Transferencia recibida por error del Departamento de Nomina N/C 221063179 en el mes de octubre por $27,333.33.</t>
  </si>
  <si>
    <t>i)  Debito 2.5% Comisión por Servicios Cardnet Octubre $18,742.50.</t>
  </si>
  <si>
    <t>b) Transferencias Recibidas por Servicios de los Consulados y Proyectos, por un monto de RD$49,464,750.12, se ajustó los valores de (Enero $2,408,295.82; Febrero $4,468,081.52 y $1,588,000.00; Marzo $3,176,000.00; Mayo $1,588,000.00; Junio $3,176,000.00; Julio $1,588,000.00; Agosto $9,292,456.72; Octubre $15,154,946.76; Noviembre $7,024,969.30).</t>
  </si>
  <si>
    <t>APROBADO POR:  LIC. MANUEL FLORIAN LABOURTH</t>
  </si>
  <si>
    <t>ENCARGADO DEPARTAMENTO FINANCIERO</t>
  </si>
  <si>
    <t>f) Favor tomar nota que en la Cuenta Colectora están incluidos las Comisiones de los Impuestos por un monto de RD$11,150,537.19: (Enero $1,438.808.10; Febrero $1,511,738.63; Marzo $1,657,278.37; Mayo $188,982.32; Junio $615,711.88; Julio $1,054,101.32; Agosto $777,307.78; Septiembre $1,065,870.42; Octubre $1,511,469.14; Noviembre $573,772.26 y Diciembre $755,496.97) , correspondientes a Tarjeta de Crédito 2020. respectivamente.</t>
  </si>
  <si>
    <t xml:space="preserve">a) Se ajustó el valor correspondiente a Deducciones Seguro Complementario a Empleados por RD$449,399.72 (Enero $39,207.89; Febrero $41,179.07; Marzo $41,179.07; Abril $41,179.07; Mayo $41,179.07; Junio $43,150.25; Julio $44,135.84; Agosto $44,135.84; Septiembre $35,008.89; Octubre $30,010.25; Noviembre $30,010.25 y Diciembre $19,024.23).  </t>
  </si>
  <si>
    <t xml:space="preserve">c)  Transferencias Recibidas de SIRITE Comisión por Servicios por un monto de RD$2,327,800.00: (Enero  $154,200.00; Febrero $139,000.00; Marzo $85,200.00; Abril $400.00; Mayo $30,100.00; Junio $199,500.00; Julio $219,900.00; Agosto $300,600.00; Septiembre $238,400.00; Octubre $282,300.00; Noviembre $387,700.00 y Diciembre $290,500.00 ).  </t>
  </si>
  <si>
    <t>d)  Otras Transferencias Recibidas de SIRITE: $202,975.00,  correspondiente; (mes de Diciembre y 2019 y Reflejada en Enero 2020): Diciembre 2019 $6,000.00; Enero $1,075.00; Febrero $9,600.00 ); Octubre $99,500.00 de Septiembre 2020 reflejada en octubre; Octubre $77,600.00 recibida en noviembre 2020 y en Diciembre $9,200.00 correspondiente a noviembre.</t>
  </si>
  <si>
    <t xml:space="preserve">Nota 01: Al Cierre Enero - Diciembre 2020, los Ingresos reflejan un monto de RD$64,861,411.83 (Este monto corresponde a Deducciones Seguro Complementario Empleados, Transferencias Servicios de Consulados y Proyectos Especiales, Transferencias Recibidas Servicios SIRITE, Reversiones por la Tesorería Nacional, Otros), para un  monto total de RD$332,456,026.34.  </t>
  </si>
  <si>
    <t>Nota 02: Dentro de este reporte esta colocado el monto de Tarjeta de Crédito, correspondiente a los Impuestos por $11,150,537.19; Comision por Servicio de 2.5% CARDNET; Transferenci para Pagos Libramientos $1,433,188.79.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</si>
</sst>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u val="singleAccounting"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b/>
      <u val="singleAccounting"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4">
    <xf numFmtId="0" fontId="0" fillId="0" borderId="0" xfId="0" applyAlignment="1">
      <alignment/>
    </xf>
    <xf numFmtId="185" fontId="4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 horizontal="center"/>
    </xf>
    <xf numFmtId="185" fontId="23" fillId="0" borderId="0" xfId="0" applyNumberFormat="1" applyFont="1" applyAlignment="1">
      <alignment/>
    </xf>
    <xf numFmtId="185" fontId="22" fillId="0" borderId="0" xfId="0" applyNumberFormat="1" applyFont="1" applyBorder="1" applyAlignment="1">
      <alignment horizontal="center"/>
    </xf>
    <xf numFmtId="185" fontId="4" fillId="0" borderId="0" xfId="0" applyNumberFormat="1" applyFont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top"/>
    </xf>
    <xf numFmtId="0" fontId="22" fillId="33" borderId="16" xfId="0" applyFont="1" applyFill="1" applyBorder="1" applyAlignment="1">
      <alignment horizontal="center" vertical="top"/>
    </xf>
    <xf numFmtId="0" fontId="22" fillId="33" borderId="17" xfId="0" applyFont="1" applyFill="1" applyBorder="1" applyAlignment="1">
      <alignment horizontal="center" vertical="top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vertical="top"/>
    </xf>
    <xf numFmtId="0" fontId="22" fillId="33" borderId="19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top"/>
    </xf>
    <xf numFmtId="0" fontId="22" fillId="33" borderId="18" xfId="0" applyFont="1" applyFill="1" applyBorder="1" applyAlignment="1">
      <alignment vertical="center"/>
    </xf>
    <xf numFmtId="0" fontId="22" fillId="33" borderId="19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vertical="top" wrapText="1"/>
    </xf>
    <xf numFmtId="0" fontId="22" fillId="33" borderId="21" xfId="0" applyFont="1" applyFill="1" applyBorder="1" applyAlignment="1">
      <alignment vertical="top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justify"/>
    </xf>
    <xf numFmtId="0" fontId="22" fillId="33" borderId="20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justify"/>
    </xf>
    <xf numFmtId="0" fontId="22" fillId="33" borderId="21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185" fontId="46" fillId="0" borderId="25" xfId="52" applyNumberFormat="1" applyFont="1" applyFill="1" applyBorder="1" applyAlignment="1" applyProtection="1">
      <alignment/>
      <protection/>
    </xf>
    <xf numFmtId="185" fontId="46" fillId="0" borderId="26" xfId="52" applyNumberFormat="1" applyFont="1" applyFill="1" applyBorder="1" applyAlignment="1" applyProtection="1">
      <alignment/>
      <protection/>
    </xf>
    <xf numFmtId="185" fontId="4" fillId="0" borderId="27" xfId="52" applyNumberFormat="1" applyFont="1" applyFill="1" applyBorder="1" applyAlignment="1" applyProtection="1">
      <alignment/>
      <protection/>
    </xf>
    <xf numFmtId="185" fontId="4" fillId="0" borderId="28" xfId="52" applyNumberFormat="1" applyFont="1" applyFill="1" applyBorder="1" applyAlignment="1" applyProtection="1">
      <alignment/>
      <protection/>
    </xf>
    <xf numFmtId="185" fontId="46" fillId="0" borderId="29" xfId="52" applyNumberFormat="1" applyFont="1" applyFill="1" applyBorder="1" applyAlignment="1" applyProtection="1">
      <alignment/>
      <protection/>
    </xf>
    <xf numFmtId="185" fontId="4" fillId="0" borderId="25" xfId="52" applyNumberFormat="1" applyFont="1" applyFill="1" applyBorder="1" applyAlignment="1" applyProtection="1">
      <alignment/>
      <protection/>
    </xf>
    <xf numFmtId="185" fontId="4" fillId="0" borderId="26" xfId="52" applyNumberFormat="1" applyFont="1" applyFill="1" applyBorder="1" applyAlignment="1" applyProtection="1">
      <alignment/>
      <protection/>
    </xf>
    <xf numFmtId="185" fontId="4" fillId="0" borderId="30" xfId="52" applyNumberFormat="1" applyFont="1" applyFill="1" applyBorder="1" applyAlignment="1" applyProtection="1">
      <alignment/>
      <protection/>
    </xf>
    <xf numFmtId="0" fontId="4" fillId="0" borderId="31" xfId="0" applyFont="1" applyBorder="1" applyAlignment="1">
      <alignment/>
    </xf>
    <xf numFmtId="185" fontId="4" fillId="0" borderId="32" xfId="52" applyNumberFormat="1" applyFont="1" applyFill="1" applyBorder="1" applyAlignment="1" applyProtection="1">
      <alignment/>
      <protection/>
    </xf>
    <xf numFmtId="185" fontId="46" fillId="0" borderId="33" xfId="52" applyNumberFormat="1" applyFont="1" applyFill="1" applyBorder="1" applyAlignment="1" applyProtection="1">
      <alignment/>
      <protection/>
    </xf>
    <xf numFmtId="185" fontId="4" fillId="0" borderId="34" xfId="52" applyNumberFormat="1" applyFont="1" applyFill="1" applyBorder="1" applyAlignment="1" applyProtection="1">
      <alignment/>
      <protection/>
    </xf>
    <xf numFmtId="185" fontId="47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185" fontId="46" fillId="0" borderId="32" xfId="52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/>
    </xf>
    <xf numFmtId="0" fontId="22" fillId="34" borderId="37" xfId="0" applyFont="1" applyFill="1" applyBorder="1" applyAlignment="1">
      <alignment horizontal="center"/>
    </xf>
    <xf numFmtId="185" fontId="47" fillId="0" borderId="38" xfId="0" applyNumberFormat="1" applyFont="1" applyBorder="1" applyAlignment="1">
      <alignment/>
    </xf>
    <xf numFmtId="171" fontId="47" fillId="0" borderId="39" xfId="50" applyFont="1" applyBorder="1" applyAlignment="1">
      <alignment/>
    </xf>
    <xf numFmtId="185" fontId="47" fillId="0" borderId="40" xfId="0" applyNumberFormat="1" applyFont="1" applyBorder="1" applyAlignment="1">
      <alignment/>
    </xf>
    <xf numFmtId="185" fontId="47" fillId="0" borderId="41" xfId="0" applyNumberFormat="1" applyFont="1" applyBorder="1" applyAlignment="1">
      <alignment/>
    </xf>
    <xf numFmtId="0" fontId="22" fillId="34" borderId="42" xfId="0" applyFont="1" applyFill="1" applyBorder="1" applyAlignment="1">
      <alignment/>
    </xf>
    <xf numFmtId="185" fontId="22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/>
    </xf>
    <xf numFmtId="171" fontId="4" fillId="0" borderId="0" xfId="50" applyFont="1" applyAlignment="1">
      <alignment/>
    </xf>
    <xf numFmtId="0" fontId="22" fillId="0" borderId="0" xfId="0" applyFont="1" applyAlignment="1">
      <alignment/>
    </xf>
    <xf numFmtId="185" fontId="22" fillId="0" borderId="0" xfId="0" applyNumberFormat="1" applyFont="1" applyAlignment="1">
      <alignment/>
    </xf>
    <xf numFmtId="43" fontId="22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left"/>
    </xf>
    <xf numFmtId="0" fontId="49" fillId="0" borderId="0" xfId="0" applyFont="1" applyBorder="1" applyAlignment="1">
      <alignment horizontal="left" wrapText="1"/>
    </xf>
    <xf numFmtId="0" fontId="22" fillId="0" borderId="0" xfId="0" applyNumberFormat="1" applyFont="1" applyAlignment="1">
      <alignment horizontal="left" vertical="top" wrapText="1"/>
    </xf>
    <xf numFmtId="0" fontId="48" fillId="0" borderId="0" xfId="0" applyNumberFormat="1" applyFont="1" applyFill="1" applyBorder="1" applyAlignment="1">
      <alignment horizontal="left" vertical="top" wrapText="1"/>
    </xf>
    <xf numFmtId="0" fontId="48" fillId="35" borderId="0" xfId="0" applyNumberFormat="1" applyFont="1" applyFill="1" applyBorder="1" applyAlignment="1">
      <alignment horizontal="left" vertical="top" wrapText="1"/>
    </xf>
    <xf numFmtId="0" fontId="48" fillId="0" borderId="0" xfId="0" applyNumberFormat="1" applyFont="1" applyAlignment="1">
      <alignment horizontal="left" vertical="top" wrapText="1"/>
    </xf>
    <xf numFmtId="0" fontId="48" fillId="0" borderId="0" xfId="0" applyNumberFormat="1" applyFont="1" applyAlignment="1">
      <alignment horizontal="left" vertical="top" wrapText="1"/>
    </xf>
    <xf numFmtId="0" fontId="48" fillId="35" borderId="0" xfId="0" applyNumberFormat="1" applyFont="1" applyFill="1" applyAlignment="1">
      <alignment horizontal="left" vertical="top" wrapText="1"/>
    </xf>
    <xf numFmtId="0" fontId="48" fillId="35" borderId="0" xfId="0" applyNumberFormat="1" applyFont="1" applyFill="1" applyAlignment="1">
      <alignment horizontal="left" vertical="top" wrapText="1"/>
    </xf>
    <xf numFmtId="0" fontId="47" fillId="0" borderId="0" xfId="0" applyNumberFormat="1" applyFont="1" applyFill="1" applyAlignment="1">
      <alignment horizontal="left" vertical="center" wrapText="1"/>
    </xf>
    <xf numFmtId="0" fontId="48" fillId="0" borderId="19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/>
    </xf>
    <xf numFmtId="185" fontId="26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85" fontId="26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85" fontId="23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justify" vertical="top" wrapText="1"/>
    </xf>
    <xf numFmtId="0" fontId="22" fillId="0" borderId="0" xfId="0" applyNumberFormat="1" applyFont="1" applyAlignment="1">
      <alignment vertical="top"/>
    </xf>
    <xf numFmtId="171" fontId="47" fillId="0" borderId="0" xfId="50" applyFont="1" applyAlignment="1">
      <alignment wrapText="1"/>
    </xf>
    <xf numFmtId="0" fontId="23" fillId="0" borderId="0" xfId="0" applyFont="1" applyAlignment="1">
      <alignment/>
    </xf>
    <xf numFmtId="171" fontId="48" fillId="0" borderId="0" xfId="50" applyFont="1" applyAlignment="1">
      <alignment wrapText="1"/>
    </xf>
    <xf numFmtId="0" fontId="47" fillId="0" borderId="0" xfId="0" applyFont="1" applyAlignment="1">
      <alignment wrapText="1"/>
    </xf>
    <xf numFmtId="0" fontId="22" fillId="0" borderId="0" xfId="0" applyFont="1" applyAlignment="1">
      <alignment horizontal="justify"/>
    </xf>
    <xf numFmtId="171" fontId="47" fillId="0" borderId="0" xfId="50" applyFont="1" applyAlignment="1">
      <alignment/>
    </xf>
    <xf numFmtId="171" fontId="47" fillId="0" borderId="0" xfId="50" applyFont="1" applyAlignment="1">
      <alignment horizontal="left" wrapText="1"/>
    </xf>
    <xf numFmtId="0" fontId="47" fillId="0" borderId="0" xfId="0" applyFont="1" applyAlignment="1">
      <alignment horizontal="left" wrapText="1"/>
    </xf>
    <xf numFmtId="171" fontId="22" fillId="0" borderId="0" xfId="50" applyFont="1" applyAlignment="1">
      <alignment horizontal="justify"/>
    </xf>
    <xf numFmtId="171" fontId="4" fillId="0" borderId="0" xfId="50" applyFont="1" applyAlignment="1">
      <alignment horizontal="left" wrapText="1"/>
    </xf>
    <xf numFmtId="0" fontId="4" fillId="0" borderId="0" xfId="0" applyFont="1" applyAlignment="1">
      <alignment horizontal="left" wrapText="1"/>
    </xf>
    <xf numFmtId="171" fontId="50" fillId="0" borderId="0" xfId="50" applyFont="1" applyAlignment="1">
      <alignment horizontal="justify"/>
    </xf>
    <xf numFmtId="171" fontId="4" fillId="0" borderId="0" xfId="50" applyFont="1" applyAlignment="1">
      <alignment wrapText="1"/>
    </xf>
    <xf numFmtId="0" fontId="4" fillId="0" borderId="0" xfId="0" applyFont="1" applyAlignment="1">
      <alignment wrapText="1"/>
    </xf>
    <xf numFmtId="171" fontId="47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vertical="justify" wrapText="1"/>
    </xf>
    <xf numFmtId="0" fontId="22" fillId="0" borderId="0" xfId="0" applyFont="1" applyAlignment="1">
      <alignment horizontal="justify" wrapText="1"/>
    </xf>
    <xf numFmtId="0" fontId="48" fillId="0" borderId="0" xfId="0" applyFont="1" applyAlignment="1">
      <alignment wrapText="1"/>
    </xf>
    <xf numFmtId="0" fontId="22" fillId="34" borderId="0" xfId="0" applyFont="1" applyFill="1" applyBorder="1" applyAlignment="1">
      <alignment horizontal="justify"/>
    </xf>
    <xf numFmtId="171" fontId="22" fillId="0" borderId="0" xfId="0" applyNumberFormat="1" applyFont="1" applyAlignment="1">
      <alignment/>
    </xf>
    <xf numFmtId="0" fontId="48" fillId="0" borderId="0" xfId="0" applyFont="1" applyAlignment="1">
      <alignment horizontal="left" wrapText="1"/>
    </xf>
    <xf numFmtId="185" fontId="24" fillId="0" borderId="0" xfId="0" applyNumberFormat="1" applyFont="1" applyAlignment="1">
      <alignment horizontal="left"/>
    </xf>
    <xf numFmtId="185" fontId="22" fillId="34" borderId="0" xfId="0" applyNumberFormat="1" applyFont="1" applyFill="1" applyBorder="1" applyAlignment="1">
      <alignment horizontal="justify"/>
    </xf>
    <xf numFmtId="185" fontId="22" fillId="0" borderId="0" xfId="0" applyNumberFormat="1" applyFont="1" applyAlignment="1">
      <alignment horizontal="justify"/>
    </xf>
    <xf numFmtId="185" fontId="28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57150</xdr:rowOff>
    </xdr:from>
    <xdr:to>
      <xdr:col>2</xdr:col>
      <xdr:colOff>152400</xdr:colOff>
      <xdr:row>5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715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0"/>
  <sheetViews>
    <sheetView tabSelected="1" zoomScaleSheetLayoutView="7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3" sqref="A3:L3"/>
    </sheetView>
  </sheetViews>
  <sheetFormatPr defaultColWidth="11.00390625" defaultRowHeight="12.75"/>
  <cols>
    <col min="1" max="1" width="15.8515625" style="3" bestFit="1" customWidth="1"/>
    <col min="2" max="2" width="27.421875" style="3" bestFit="1" customWidth="1"/>
    <col min="3" max="3" width="20.57421875" style="3" bestFit="1" customWidth="1"/>
    <col min="4" max="4" width="33.140625" style="3" hidden="1" customWidth="1"/>
    <col min="5" max="5" width="27.140625" style="3" bestFit="1" customWidth="1"/>
    <col min="6" max="6" width="20.57421875" style="3" bestFit="1" customWidth="1"/>
    <col min="7" max="7" width="3.140625" style="3" hidden="1" customWidth="1"/>
    <col min="8" max="8" width="16.00390625" style="3" bestFit="1" customWidth="1"/>
    <col min="9" max="9" width="19.421875" style="3" bestFit="1" customWidth="1"/>
    <col min="10" max="10" width="16.00390625" style="3" bestFit="1" customWidth="1"/>
    <col min="11" max="11" width="24.8515625" style="3" customWidth="1"/>
    <col min="12" max="12" width="30.421875" style="3" customWidth="1"/>
    <col min="13" max="13" width="31.8515625" style="3" customWidth="1"/>
    <col min="14" max="14" width="25.57421875" style="3" bestFit="1" customWidth="1"/>
    <col min="15" max="15" width="11.140625" style="3" bestFit="1" customWidth="1"/>
    <col min="16" max="16" width="23.8515625" style="3" bestFit="1" customWidth="1"/>
    <col min="17" max="17" width="25.57421875" style="3" bestFit="1" customWidth="1"/>
    <col min="18" max="18" width="16.57421875" style="3" bestFit="1" customWidth="1"/>
    <col min="19" max="19" width="22.28125" style="3" bestFit="1" customWidth="1"/>
    <col min="20" max="20" width="23.8515625" style="3" bestFit="1" customWidth="1"/>
    <col min="21" max="21" width="19.8515625" style="3" bestFit="1" customWidth="1"/>
    <col min="22" max="22" width="23.8515625" style="3" bestFit="1" customWidth="1"/>
    <col min="23" max="23" width="25.57421875" style="3" bestFit="1" customWidth="1"/>
    <col min="24" max="16384" width="11.00390625" style="3" customWidth="1"/>
  </cols>
  <sheetData>
    <row r="1" spans="1:12" ht="24.75" customHeight="1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8.2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.75" customHeight="1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.75" customHeight="1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4.75" customHeight="1">
      <c r="A5" s="2" t="s">
        <v>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4.75" customHeight="1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0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9" customHeight="1" thickBot="1">
      <c r="A8" s="4"/>
      <c r="B8" s="4"/>
      <c r="C8" s="4"/>
      <c r="D8" s="4"/>
      <c r="E8" s="4"/>
      <c r="F8" s="4"/>
      <c r="G8" s="5"/>
      <c r="H8" s="5"/>
      <c r="I8" s="5"/>
      <c r="J8" s="5"/>
      <c r="K8" s="5"/>
    </row>
    <row r="9" spans="1:12" ht="16.5" thickBot="1">
      <c r="A9" s="6" t="s">
        <v>1</v>
      </c>
      <c r="B9" s="7" t="s">
        <v>23</v>
      </c>
      <c r="C9" s="8"/>
      <c r="D9" s="8"/>
      <c r="E9" s="8"/>
      <c r="F9" s="8"/>
      <c r="G9" s="8"/>
      <c r="H9" s="8"/>
      <c r="I9" s="8"/>
      <c r="J9" s="8"/>
      <c r="K9" s="9"/>
      <c r="L9" s="10" t="s">
        <v>17</v>
      </c>
    </row>
    <row r="10" spans="1:12" ht="15.75">
      <c r="A10" s="11"/>
      <c r="B10" s="11" t="s">
        <v>20</v>
      </c>
      <c r="C10" s="12" t="s">
        <v>32</v>
      </c>
      <c r="D10" s="13"/>
      <c r="E10" s="13"/>
      <c r="F10" s="14"/>
      <c r="G10" s="15" t="s">
        <v>13</v>
      </c>
      <c r="H10" s="16"/>
      <c r="I10" s="17"/>
      <c r="J10" s="15" t="s">
        <v>27</v>
      </c>
      <c r="K10" s="17"/>
      <c r="L10" s="18"/>
    </row>
    <row r="11" spans="1:12" ht="16.5" thickBot="1">
      <c r="A11" s="11"/>
      <c r="B11" s="19" t="s">
        <v>22</v>
      </c>
      <c r="C11" s="20" t="s">
        <v>21</v>
      </c>
      <c r="D11" s="21"/>
      <c r="E11" s="21"/>
      <c r="F11" s="22"/>
      <c r="G11" s="23"/>
      <c r="H11" s="24"/>
      <c r="I11" s="25"/>
      <c r="J11" s="23"/>
      <c r="K11" s="25"/>
      <c r="L11" s="18"/>
    </row>
    <row r="12" spans="1:12" ht="32.25" thickBot="1">
      <c r="A12" s="26"/>
      <c r="B12" s="27" t="s">
        <v>30</v>
      </c>
      <c r="C12" s="28" t="s">
        <v>33</v>
      </c>
      <c r="D12" s="29"/>
      <c r="E12" s="19" t="s">
        <v>31</v>
      </c>
      <c r="F12" s="30" t="s">
        <v>34</v>
      </c>
      <c r="G12" s="7" t="s">
        <v>18</v>
      </c>
      <c r="H12" s="9"/>
      <c r="I12" s="31" t="s">
        <v>16</v>
      </c>
      <c r="J12" s="32" t="s">
        <v>28</v>
      </c>
      <c r="K12" s="33" t="s">
        <v>29</v>
      </c>
      <c r="L12" s="34"/>
    </row>
    <row r="13" spans="1:13" ht="49.5" customHeight="1">
      <c r="A13" s="35" t="s">
        <v>2</v>
      </c>
      <c r="B13" s="36">
        <v>51065550</v>
      </c>
      <c r="C13" s="37">
        <v>40718545</v>
      </c>
      <c r="D13" s="37"/>
      <c r="E13" s="37">
        <v>3201268</v>
      </c>
      <c r="F13" s="38">
        <f aca="true" t="shared" si="0" ref="F13:F18">C13+E13</f>
        <v>43919813</v>
      </c>
      <c r="G13" s="39"/>
      <c r="H13" s="40">
        <v>115610.59</v>
      </c>
      <c r="I13" s="41">
        <f>H13*51</f>
        <v>5896140.09</v>
      </c>
      <c r="J13" s="42">
        <v>84337.37</v>
      </c>
      <c r="K13" s="42">
        <f>J13*51</f>
        <v>4301205.87</v>
      </c>
      <c r="L13" s="43">
        <f>B13+F13+I13+K13</f>
        <v>105182708.96000001</v>
      </c>
      <c r="M13" s="3">
        <f>B13+F13+I13+K13</f>
        <v>105182708.96000001</v>
      </c>
    </row>
    <row r="14" spans="1:13" ht="49.5" customHeight="1">
      <c r="A14" s="44" t="s">
        <v>4</v>
      </c>
      <c r="B14" s="36">
        <v>38992450</v>
      </c>
      <c r="C14" s="36">
        <v>33010550</v>
      </c>
      <c r="D14" s="36"/>
      <c r="E14" s="36">
        <v>2508508.54</v>
      </c>
      <c r="F14" s="36">
        <f t="shared" si="0"/>
        <v>35519058.54</v>
      </c>
      <c r="G14" s="45"/>
      <c r="H14" s="46">
        <v>130835.5</v>
      </c>
      <c r="I14" s="41">
        <f>H14*51</f>
        <v>6672610.5</v>
      </c>
      <c r="J14" s="47">
        <v>70138.66</v>
      </c>
      <c r="K14" s="47">
        <f>J14*51</f>
        <v>3577071.66</v>
      </c>
      <c r="L14" s="43">
        <f>B14+F14+I14+K14</f>
        <v>84761190.69999999</v>
      </c>
      <c r="M14" s="48"/>
    </row>
    <row r="15" spans="1:12" ht="49.5" customHeight="1">
      <c r="A15" s="44" t="s">
        <v>3</v>
      </c>
      <c r="B15" s="36">
        <v>23466150</v>
      </c>
      <c r="C15" s="36">
        <v>21314900</v>
      </c>
      <c r="D15" s="36"/>
      <c r="E15" s="36">
        <v>1298695.88</v>
      </c>
      <c r="F15" s="41">
        <f t="shared" si="0"/>
        <v>22613595.88</v>
      </c>
      <c r="G15" s="45"/>
      <c r="H15" s="46">
        <v>151013.41</v>
      </c>
      <c r="I15" s="41">
        <f aca="true" t="shared" si="1" ref="I15:I24">H15*51</f>
        <v>7701683.91</v>
      </c>
      <c r="J15" s="47">
        <v>69174.16</v>
      </c>
      <c r="K15" s="47">
        <f aca="true" t="shared" si="2" ref="K15:K24">J15*51</f>
        <v>3527882.16</v>
      </c>
      <c r="L15" s="43">
        <f aca="true" t="shared" si="3" ref="L15:L24">B15+F15+I15+K15</f>
        <v>57309311.94999999</v>
      </c>
    </row>
    <row r="16" spans="1:12" ht="49.5" customHeight="1">
      <c r="A16" s="44" t="s">
        <v>5</v>
      </c>
      <c r="B16" s="36">
        <v>75200</v>
      </c>
      <c r="C16" s="36">
        <v>0</v>
      </c>
      <c r="D16" s="36"/>
      <c r="E16" s="36">
        <v>0</v>
      </c>
      <c r="F16" s="41">
        <f t="shared" si="0"/>
        <v>0</v>
      </c>
      <c r="G16" s="45"/>
      <c r="H16" s="46">
        <v>3733.24</v>
      </c>
      <c r="I16" s="41">
        <f t="shared" si="1"/>
        <v>190395.24</v>
      </c>
      <c r="J16" s="47">
        <v>132</v>
      </c>
      <c r="K16" s="47">
        <f t="shared" si="2"/>
        <v>6732</v>
      </c>
      <c r="L16" s="43">
        <f t="shared" si="3"/>
        <v>272327.24</v>
      </c>
    </row>
    <row r="17" spans="1:12" ht="49.5" customHeight="1">
      <c r="A17" s="44" t="s">
        <v>6</v>
      </c>
      <c r="B17" s="36">
        <v>5320250</v>
      </c>
      <c r="C17" s="36">
        <v>3697450</v>
      </c>
      <c r="D17" s="36"/>
      <c r="E17" s="36">
        <v>128617.98</v>
      </c>
      <c r="F17" s="41">
        <f t="shared" si="0"/>
        <v>3826067.98</v>
      </c>
      <c r="G17" s="45"/>
      <c r="H17" s="46">
        <v>20505.64</v>
      </c>
      <c r="I17" s="41">
        <f t="shared" si="1"/>
        <v>1045787.64</v>
      </c>
      <c r="J17" s="47">
        <v>12335.98</v>
      </c>
      <c r="K17" s="47">
        <f t="shared" si="2"/>
        <v>629134.98</v>
      </c>
      <c r="L17" s="43">
        <f t="shared" si="3"/>
        <v>10821240.600000001</v>
      </c>
    </row>
    <row r="18" spans="1:12" ht="49.5" customHeight="1">
      <c r="A18" s="44" t="s">
        <v>7</v>
      </c>
      <c r="B18" s="36">
        <v>15760800</v>
      </c>
      <c r="C18" s="36">
        <v>14419250</v>
      </c>
      <c r="D18" s="36"/>
      <c r="E18" s="36">
        <v>745861.02</v>
      </c>
      <c r="F18" s="41">
        <f t="shared" si="0"/>
        <v>15165111.02</v>
      </c>
      <c r="G18" s="45"/>
      <c r="H18" s="46">
        <v>31125.2</v>
      </c>
      <c r="I18" s="41">
        <f t="shared" si="1"/>
        <v>1587385.2</v>
      </c>
      <c r="J18" s="47">
        <v>20796.97</v>
      </c>
      <c r="K18" s="47">
        <f t="shared" si="2"/>
        <v>1060645.47</v>
      </c>
      <c r="L18" s="43">
        <f t="shared" si="3"/>
        <v>33573941.69</v>
      </c>
    </row>
    <row r="19" spans="1:12" ht="49.5" customHeight="1">
      <c r="A19" s="44" t="s">
        <v>8</v>
      </c>
      <c r="B19" s="36">
        <v>15262500</v>
      </c>
      <c r="C19" s="36">
        <v>19469700</v>
      </c>
      <c r="D19" s="36"/>
      <c r="E19" s="36">
        <v>1068818.81</v>
      </c>
      <c r="F19" s="41">
        <f aca="true" t="shared" si="4" ref="F19:F24">C19+E19</f>
        <v>20538518.81</v>
      </c>
      <c r="G19" s="45"/>
      <c r="H19" s="46">
        <v>224445.48</v>
      </c>
      <c r="I19" s="41">
        <f t="shared" si="1"/>
        <v>11446719.48</v>
      </c>
      <c r="J19" s="47">
        <v>65386.38</v>
      </c>
      <c r="K19" s="47">
        <f t="shared" si="2"/>
        <v>3334705.38</v>
      </c>
      <c r="L19" s="43">
        <f t="shared" si="3"/>
        <v>50582443.67000001</v>
      </c>
    </row>
    <row r="20" spans="1:12" ht="49.5" customHeight="1">
      <c r="A20" s="49" t="s">
        <v>26</v>
      </c>
      <c r="B20" s="36">
        <v>20026000</v>
      </c>
      <c r="C20" s="36">
        <v>15907700</v>
      </c>
      <c r="D20" s="36"/>
      <c r="E20" s="36">
        <v>958872.21</v>
      </c>
      <c r="F20" s="41">
        <f t="shared" si="4"/>
        <v>16866572.21</v>
      </c>
      <c r="G20" s="50"/>
      <c r="H20" s="46">
        <v>240831.36</v>
      </c>
      <c r="I20" s="41">
        <f t="shared" si="1"/>
        <v>12282399.36</v>
      </c>
      <c r="J20" s="47">
        <v>65570.67</v>
      </c>
      <c r="K20" s="47">
        <f t="shared" si="2"/>
        <v>3344104.17</v>
      </c>
      <c r="L20" s="43">
        <f t="shared" si="3"/>
        <v>52519075.74</v>
      </c>
    </row>
    <row r="21" spans="1:12" ht="49.5" customHeight="1">
      <c r="A21" s="49" t="s">
        <v>9</v>
      </c>
      <c r="B21" s="36">
        <v>25686300</v>
      </c>
      <c r="C21" s="36">
        <v>20694050</v>
      </c>
      <c r="D21" s="36"/>
      <c r="E21" s="36">
        <v>1289312.96</v>
      </c>
      <c r="F21" s="41">
        <f t="shared" si="4"/>
        <v>21983362.96</v>
      </c>
      <c r="G21" s="45"/>
      <c r="H21" s="46">
        <v>190862.86</v>
      </c>
      <c r="I21" s="41">
        <f t="shared" si="1"/>
        <v>9734005.86</v>
      </c>
      <c r="J21" s="47">
        <v>59502.63</v>
      </c>
      <c r="K21" s="47">
        <f t="shared" si="2"/>
        <v>3034634.13</v>
      </c>
      <c r="L21" s="43">
        <f t="shared" si="3"/>
        <v>60438302.95</v>
      </c>
    </row>
    <row r="22" spans="1:12" ht="49.5" customHeight="1">
      <c r="A22" s="49" t="s">
        <v>19</v>
      </c>
      <c r="B22" s="36">
        <v>34159650</v>
      </c>
      <c r="C22" s="36">
        <v>29058450</v>
      </c>
      <c r="D22" s="36"/>
      <c r="E22" s="36">
        <v>2039408.83</v>
      </c>
      <c r="F22" s="36">
        <f t="shared" si="4"/>
        <v>31097858.83</v>
      </c>
      <c r="G22" s="46">
        <v>9621.36</v>
      </c>
      <c r="H22" s="41">
        <v>189301.48</v>
      </c>
      <c r="I22" s="41">
        <f t="shared" si="1"/>
        <v>9654375.48</v>
      </c>
      <c r="J22" s="47">
        <v>80313.9</v>
      </c>
      <c r="K22" s="47">
        <f t="shared" si="2"/>
        <v>4096008.9</v>
      </c>
      <c r="L22" s="43">
        <f t="shared" si="3"/>
        <v>79007893.21000001</v>
      </c>
    </row>
    <row r="23" spans="1:12" ht="49.5" customHeight="1">
      <c r="A23" s="49" t="s">
        <v>10</v>
      </c>
      <c r="B23" s="36">
        <v>29930600</v>
      </c>
      <c r="C23" s="36">
        <v>24600000</v>
      </c>
      <c r="D23" s="36"/>
      <c r="E23" s="36">
        <v>2789953.01</v>
      </c>
      <c r="F23" s="36">
        <f>C23+E23</f>
        <v>27389953.009999998</v>
      </c>
      <c r="G23" s="45"/>
      <c r="H23" s="46">
        <v>219888.26</v>
      </c>
      <c r="I23" s="41">
        <f t="shared" si="1"/>
        <v>11214301.26</v>
      </c>
      <c r="J23" s="47">
        <v>111345.24</v>
      </c>
      <c r="K23" s="47">
        <f t="shared" si="2"/>
        <v>5678607.24</v>
      </c>
      <c r="L23" s="43">
        <f t="shared" si="3"/>
        <v>74213461.50999999</v>
      </c>
    </row>
    <row r="24" spans="1:12" ht="49.5" customHeight="1" thickBot="1">
      <c r="A24" s="51" t="s">
        <v>11</v>
      </c>
      <c r="B24" s="36">
        <v>29357734.47</v>
      </c>
      <c r="C24" s="36">
        <v>25596893.14</v>
      </c>
      <c r="D24" s="36"/>
      <c r="E24" s="36">
        <v>3077809.13</v>
      </c>
      <c r="F24" s="41">
        <f t="shared" si="4"/>
        <v>28674702.27</v>
      </c>
      <c r="G24" s="45"/>
      <c r="H24" s="46">
        <v>53384.09</v>
      </c>
      <c r="I24" s="41">
        <f t="shared" si="1"/>
        <v>2722588.59</v>
      </c>
      <c r="J24" s="47">
        <v>42457.74</v>
      </c>
      <c r="K24" s="47">
        <f t="shared" si="2"/>
        <v>2165344.7399999998</v>
      </c>
      <c r="L24" s="43">
        <f t="shared" si="3"/>
        <v>62920370.07</v>
      </c>
    </row>
    <row r="25" spans="1:12" ht="49.5" customHeight="1" thickBot="1" thickTop="1">
      <c r="A25" s="52" t="s">
        <v>0</v>
      </c>
      <c r="B25" s="53">
        <f>SUM(B13:B24)</f>
        <v>289103184.47</v>
      </c>
      <c r="C25" s="53">
        <f>SUM(C13:C24)</f>
        <v>248487488.14</v>
      </c>
      <c r="D25" s="53">
        <f aca="true" t="shared" si="5" ref="D25:K25">SUM(D13:D24)</f>
        <v>0</v>
      </c>
      <c r="E25" s="53">
        <f>SUM(E13:E24)</f>
        <v>19107126.37</v>
      </c>
      <c r="F25" s="53">
        <f>SUM(F13:F24)</f>
        <v>267594614.51000002</v>
      </c>
      <c r="G25" s="53">
        <f t="shared" si="5"/>
        <v>9621.36</v>
      </c>
      <c r="H25" s="54">
        <f>SUM(H13:H24)</f>
        <v>1571537.11</v>
      </c>
      <c r="I25" s="55">
        <f t="shared" si="5"/>
        <v>80148392.61000001</v>
      </c>
      <c r="J25" s="55">
        <f>SUM(J13:J24)</f>
        <v>681491.7</v>
      </c>
      <c r="K25" s="55">
        <f t="shared" si="5"/>
        <v>34756076.7</v>
      </c>
      <c r="L25" s="56">
        <f>SUM(L13:L24)</f>
        <v>671602268.2900001</v>
      </c>
    </row>
    <row r="26" spans="1:12" ht="5.25" customHeight="1" thickTop="1">
      <c r="A26" s="57"/>
      <c r="B26" s="1"/>
      <c r="C26" s="1"/>
      <c r="D26" s="1"/>
      <c r="E26" s="1"/>
      <c r="F26" s="1"/>
      <c r="G26" s="58"/>
      <c r="H26" s="1"/>
      <c r="I26" s="1"/>
      <c r="J26" s="1"/>
      <c r="K26" s="1"/>
      <c r="L26" s="1"/>
    </row>
    <row r="27" spans="1:12" ht="24.75" customHeight="1">
      <c r="A27" s="59" t="s">
        <v>40</v>
      </c>
      <c r="B27" s="59"/>
      <c r="C27" s="59"/>
      <c r="D27" s="60"/>
      <c r="E27" s="60"/>
      <c r="F27" s="61"/>
      <c r="G27" s="62"/>
      <c r="H27" s="63"/>
      <c r="I27" s="64"/>
      <c r="J27" s="62"/>
      <c r="K27" s="62"/>
      <c r="L27" s="62"/>
    </row>
    <row r="28" spans="1:12" ht="44.25" customHeight="1">
      <c r="A28" s="65" t="s">
        <v>41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4"/>
    </row>
    <row r="29" spans="1:12" ht="7.5" customHeight="1">
      <c r="A29" s="66"/>
      <c r="B29" s="66"/>
      <c r="C29" s="66"/>
      <c r="D29" s="60"/>
      <c r="E29" s="60"/>
      <c r="F29" s="61"/>
      <c r="G29" s="62"/>
      <c r="H29" s="63"/>
      <c r="I29" s="64"/>
      <c r="J29" s="62"/>
      <c r="K29" s="62"/>
      <c r="L29" s="62"/>
    </row>
    <row r="30" spans="1:12" ht="24.75" customHeight="1">
      <c r="A30" s="67" t="s">
        <v>42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2"/>
    </row>
    <row r="31" spans="1:12" ht="41.25" customHeight="1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2"/>
    </row>
    <row r="32" spans="1:12" ht="45.75" customHeight="1">
      <c r="A32" s="69" t="s">
        <v>49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2"/>
    </row>
    <row r="33" spans="1:12" ht="21" customHeight="1" hidden="1">
      <c r="A33" s="70" t="s">
        <v>43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62"/>
    </row>
    <row r="34" spans="1:12" ht="39" customHeight="1">
      <c r="A34" s="71" t="s">
        <v>54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62"/>
    </row>
    <row r="35" spans="1:12" ht="42" customHeight="1">
      <c r="A35" s="71" t="s">
        <v>55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64"/>
    </row>
    <row r="36" spans="1:12" ht="24.75" customHeight="1">
      <c r="A36" s="71" t="s">
        <v>44</v>
      </c>
      <c r="B36" s="71"/>
      <c r="C36" s="71"/>
      <c r="D36" s="71"/>
      <c r="E36" s="71"/>
      <c r="F36" s="71"/>
      <c r="G36" s="71"/>
      <c r="H36" s="71"/>
      <c r="I36" s="71"/>
      <c r="J36" s="71"/>
      <c r="K36" s="72"/>
      <c r="L36" s="62"/>
    </row>
    <row r="37" spans="1:12" ht="39.75" customHeight="1">
      <c r="A37" s="73" t="s">
        <v>52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62"/>
    </row>
    <row r="38" spans="1:12" ht="30" customHeight="1">
      <c r="A38" s="71" t="s">
        <v>46</v>
      </c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62"/>
    </row>
    <row r="39" spans="1:12" ht="24.75" customHeight="1">
      <c r="A39" s="71" t="s">
        <v>47</v>
      </c>
      <c r="B39" s="71"/>
      <c r="C39" s="71"/>
      <c r="D39" s="71"/>
      <c r="E39" s="71"/>
      <c r="F39" s="71"/>
      <c r="G39" s="71"/>
      <c r="H39" s="71"/>
      <c r="I39" s="71"/>
      <c r="J39" s="71"/>
      <c r="K39" s="72"/>
      <c r="L39" s="62"/>
    </row>
    <row r="40" spans="1:12" ht="24.75" customHeight="1">
      <c r="A40" s="73" t="s">
        <v>48</v>
      </c>
      <c r="B40" s="73"/>
      <c r="C40" s="73"/>
      <c r="D40" s="74"/>
      <c r="E40" s="74"/>
      <c r="F40" s="74"/>
      <c r="G40" s="74"/>
      <c r="H40" s="74"/>
      <c r="I40" s="74"/>
      <c r="J40" s="74"/>
      <c r="K40" s="74"/>
      <c r="L40" s="62"/>
    </row>
    <row r="41" spans="1:12" ht="24.75" customHeight="1">
      <c r="A41" s="73" t="s">
        <v>45</v>
      </c>
      <c r="B41" s="73"/>
      <c r="C41" s="73"/>
      <c r="D41" s="74"/>
      <c r="E41" s="74"/>
      <c r="F41" s="74"/>
      <c r="G41" s="74"/>
      <c r="H41" s="74"/>
      <c r="I41" s="74"/>
      <c r="J41" s="74"/>
      <c r="K41" s="74"/>
      <c r="L41" s="62"/>
    </row>
    <row r="42" spans="1:12" ht="63.75" customHeight="1">
      <c r="A42" s="75" t="s">
        <v>56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62"/>
    </row>
    <row r="43" spans="1:12" ht="48" customHeight="1">
      <c r="A43" s="75" t="s">
        <v>57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62"/>
    </row>
    <row r="44" spans="1:12" ht="42" customHeight="1" thickBot="1">
      <c r="A44" s="76" t="s">
        <v>38</v>
      </c>
      <c r="B44" s="76"/>
      <c r="C44" s="77"/>
      <c r="D44" s="77"/>
      <c r="E44" s="78" t="s">
        <v>36</v>
      </c>
      <c r="F44" s="78"/>
      <c r="G44" s="78"/>
      <c r="H44" s="78"/>
      <c r="I44" s="79"/>
      <c r="J44" s="80" t="s">
        <v>50</v>
      </c>
      <c r="K44" s="80"/>
      <c r="L44" s="80"/>
    </row>
    <row r="45" spans="1:12" ht="30" customHeight="1">
      <c r="A45" s="81" t="s">
        <v>25</v>
      </c>
      <c r="B45" s="81"/>
      <c r="C45" s="60"/>
      <c r="D45" s="60"/>
      <c r="E45" s="82" t="s">
        <v>35</v>
      </c>
      <c r="F45" s="82"/>
      <c r="G45" s="82"/>
      <c r="H45" s="82"/>
      <c r="I45" s="62"/>
      <c r="J45" s="83" t="s">
        <v>51</v>
      </c>
      <c r="K45" s="83"/>
      <c r="L45" s="83"/>
    </row>
    <row r="46" spans="1:12" ht="12" customHeight="1">
      <c r="A46" s="84"/>
      <c r="B46" s="85"/>
      <c r="C46" s="85"/>
      <c r="D46" s="60"/>
      <c r="E46" s="60"/>
      <c r="F46" s="60"/>
      <c r="G46" s="60"/>
      <c r="H46" s="60"/>
      <c r="I46" s="86"/>
      <c r="J46" s="86"/>
      <c r="K46" s="86"/>
      <c r="L46" s="86"/>
    </row>
    <row r="47" spans="2:12" ht="19.5" customHeight="1">
      <c r="B47" s="87"/>
      <c r="C47" s="87"/>
      <c r="D47" s="87"/>
      <c r="E47" s="87"/>
      <c r="F47" s="87"/>
      <c r="G47" s="87"/>
      <c r="H47" s="88"/>
      <c r="I47" s="86"/>
      <c r="J47" s="86"/>
      <c r="K47" s="86"/>
      <c r="L47" s="86"/>
    </row>
    <row r="48" spans="1:12" ht="19.5" customHeight="1">
      <c r="A48" s="89"/>
      <c r="B48" s="89"/>
      <c r="C48" s="89"/>
      <c r="D48" s="89"/>
      <c r="E48" s="89"/>
      <c r="F48" s="89"/>
      <c r="G48" s="89"/>
      <c r="H48" s="89"/>
      <c r="I48" s="89"/>
      <c r="J48" s="90"/>
      <c r="K48" s="90"/>
      <c r="L48" s="90"/>
    </row>
    <row r="49" spans="1:12" ht="19.5" customHeight="1">
      <c r="A49" s="91"/>
      <c r="B49" s="89"/>
      <c r="C49" s="89"/>
      <c r="D49" s="89"/>
      <c r="E49" s="89"/>
      <c r="F49" s="89"/>
      <c r="G49" s="89"/>
      <c r="H49" s="89"/>
      <c r="I49" s="89"/>
      <c r="J49" s="92"/>
      <c r="K49" s="92"/>
      <c r="L49" s="93"/>
    </row>
    <row r="50" spans="1:12" ht="19.5" customHeight="1">
      <c r="A50" s="94"/>
      <c r="B50" s="95"/>
      <c r="C50" s="95">
        <f>SUM(C48:C49)</f>
        <v>0</v>
      </c>
      <c r="D50" s="95"/>
      <c r="E50" s="95"/>
      <c r="F50" s="95"/>
      <c r="G50" s="95"/>
      <c r="H50" s="95"/>
      <c r="I50" s="95"/>
      <c r="J50" s="96"/>
      <c r="K50" s="96"/>
      <c r="L50" s="93"/>
    </row>
    <row r="51" spans="1:12" ht="19.5" customHeight="1">
      <c r="A51" s="89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3"/>
    </row>
    <row r="52" spans="1:12" ht="19.5" customHeight="1">
      <c r="A52" s="95"/>
      <c r="B52" s="97"/>
      <c r="C52" s="97"/>
      <c r="D52" s="97"/>
      <c r="E52" s="97"/>
      <c r="F52" s="97"/>
      <c r="G52" s="97"/>
      <c r="H52" s="97"/>
      <c r="I52" s="97"/>
      <c r="J52" s="93"/>
      <c r="K52" s="93"/>
      <c r="L52" s="93"/>
    </row>
    <row r="53" spans="1:12" ht="19.5" customHeight="1">
      <c r="A53" s="95"/>
      <c r="B53" s="98"/>
      <c r="C53" s="98"/>
      <c r="D53" s="98"/>
      <c r="E53" s="98"/>
      <c r="F53" s="98"/>
      <c r="G53" s="98"/>
      <c r="H53" s="98"/>
      <c r="I53" s="98"/>
      <c r="J53" s="99"/>
      <c r="K53" s="99"/>
      <c r="L53" s="99"/>
    </row>
    <row r="54" spans="1:12" ht="23.25" customHeight="1">
      <c r="A54" s="100"/>
      <c r="B54" s="101"/>
      <c r="C54" s="101"/>
      <c r="D54" s="101"/>
      <c r="E54" s="101"/>
      <c r="F54" s="101"/>
      <c r="G54" s="101"/>
      <c r="H54" s="101"/>
      <c r="I54" s="101"/>
      <c r="J54" s="102"/>
      <c r="K54" s="102"/>
      <c r="L54" s="102"/>
    </row>
    <row r="55" spans="1:12" ht="39.75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86"/>
    </row>
    <row r="56" spans="1:12" ht="89.25" customHeight="1">
      <c r="A56" s="102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6"/>
    </row>
    <row r="57" spans="1:12" ht="24.75" customHeight="1">
      <c r="A57" s="104"/>
      <c r="B57" s="85"/>
      <c r="C57" s="85"/>
      <c r="D57" s="85"/>
      <c r="E57" s="85"/>
      <c r="F57" s="85"/>
      <c r="G57" s="85"/>
      <c r="H57" s="85"/>
      <c r="I57" s="60"/>
      <c r="J57" s="60"/>
      <c r="K57" s="60"/>
      <c r="L57" s="86"/>
    </row>
    <row r="58" spans="1:12" ht="66.75" customHeight="1">
      <c r="A58" s="105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8"/>
    </row>
    <row r="59" spans="1:12" ht="54" customHeight="1">
      <c r="A59" s="8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10"/>
    </row>
    <row r="60" spans="1:12" ht="64.5" customHeight="1">
      <c r="A60" s="111"/>
      <c r="B60" s="112"/>
      <c r="C60" s="112"/>
      <c r="D60" s="112"/>
      <c r="E60" s="112"/>
      <c r="F60" s="112"/>
      <c r="G60" s="93"/>
      <c r="H60" s="93"/>
      <c r="I60" s="93"/>
      <c r="J60" s="93"/>
      <c r="K60" s="93"/>
      <c r="L60" s="93"/>
    </row>
    <row r="61" spans="1:11" ht="15" customHeight="1">
      <c r="A61" s="109"/>
      <c r="B61" s="93"/>
      <c r="C61" s="93"/>
      <c r="D61" s="93"/>
      <c r="E61" s="93"/>
      <c r="F61" s="93"/>
      <c r="G61" s="62"/>
      <c r="H61" s="62"/>
      <c r="I61" s="62"/>
      <c r="J61" s="62"/>
      <c r="K61" s="62"/>
    </row>
    <row r="62" spans="1:11" ht="99.75" customHeight="1">
      <c r="A62" s="112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 ht="15.75">
      <c r="A63" s="93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78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1:1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.75">
      <c r="A68" s="107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1:11" ht="15">
      <c r="A120" s="5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1:11" ht="1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1:11" ht="1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1:11" ht="1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1:11" ht="1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1:11" ht="1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1:11" ht="1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1:11" ht="1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1:11" ht="1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1:11" ht="1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ht="15">
      <c r="A130" s="113"/>
    </row>
    <row r="131" ht="15">
      <c r="A131" s="113"/>
    </row>
    <row r="460" ht="15">
      <c r="A460" s="3">
        <v>0</v>
      </c>
    </row>
  </sheetData>
  <sheetProtection/>
  <mergeCells count="36">
    <mergeCell ref="G12:H12"/>
    <mergeCell ref="A43:K43"/>
    <mergeCell ref="A1:L1"/>
    <mergeCell ref="A2:L2"/>
    <mergeCell ref="A4:L4"/>
    <mergeCell ref="A3:L3"/>
    <mergeCell ref="A6:L6"/>
    <mergeCell ref="L9:L12"/>
    <mergeCell ref="C10:F10"/>
    <mergeCell ref="G10:I10"/>
    <mergeCell ref="C11:F11"/>
    <mergeCell ref="A35:K35"/>
    <mergeCell ref="A40:C40"/>
    <mergeCell ref="E45:H45"/>
    <mergeCell ref="A5:L5"/>
    <mergeCell ref="J10:K10"/>
    <mergeCell ref="A27:C27"/>
    <mergeCell ref="B9:K9"/>
    <mergeCell ref="J45:L45"/>
    <mergeCell ref="A36:J36"/>
    <mergeCell ref="A28:K28"/>
    <mergeCell ref="A30:K30"/>
    <mergeCell ref="A31:K31"/>
    <mergeCell ref="A32:K32"/>
    <mergeCell ref="A33:K33"/>
    <mergeCell ref="A34:K34"/>
    <mergeCell ref="A41:C41"/>
    <mergeCell ref="A37:K37"/>
    <mergeCell ref="A45:B45"/>
    <mergeCell ref="A44:B44"/>
    <mergeCell ref="E44:H44"/>
    <mergeCell ref="J44:L44"/>
    <mergeCell ref="A42:K42"/>
    <mergeCell ref="A38:J38"/>
    <mergeCell ref="A39:J39"/>
  </mergeCells>
  <printOptions horizontalCentered="1"/>
  <pageMargins left="0" right="0" top="0.3937007874015748" bottom="0.3937007874015748" header="0.5118110236220472" footer="0.31496062992125984"/>
  <pageSetup orientation="landscape" scale="50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2021-12-14T12:32:18Z</cp:lastPrinted>
  <dcterms:created xsi:type="dcterms:W3CDTF">2005-03-02T13:47:17Z</dcterms:created>
  <dcterms:modified xsi:type="dcterms:W3CDTF">2021-12-14T12:33:59Z</dcterms:modified>
  <cp:category/>
  <cp:version/>
  <cp:contentType/>
  <cp:contentStatus/>
</cp:coreProperties>
</file>