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8.. ESTADISTICAS INSTITUCIONALES\RECAUDACIONES\AÑO 2023\"/>
    </mc:Choice>
  </mc:AlternateContent>
  <xr:revisionPtr revIDLastSave="0" documentId="8_{AD62D966-7BD8-4A24-8D8D-79DDC9942E29}" xr6:coauthVersionLast="47" xr6:coauthVersionMax="47" xr10:uidLastSave="{00000000-0000-0000-0000-000000000000}"/>
  <bookViews>
    <workbookView xWindow="-120" yWindow="-120" windowWidth="20730" windowHeight="11160" tabRatio="960"/>
  </bookViews>
  <sheets>
    <sheet name="Resumen General" sheetId="15" r:id="rId1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5" l="1"/>
  <c r="K8" i="15"/>
  <c r="F8" i="15"/>
  <c r="L8" i="15"/>
  <c r="K7" i="15"/>
  <c r="I7" i="15"/>
  <c r="G17" i="15"/>
  <c r="H17" i="15"/>
  <c r="F6" i="15"/>
  <c r="F5" i="15"/>
  <c r="C17" i="15"/>
  <c r="J17" i="15"/>
  <c r="D17" i="15"/>
  <c r="E17" i="15"/>
  <c r="B17" i="15"/>
  <c r="K6" i="15"/>
  <c r="L6" i="15"/>
  <c r="I6" i="15"/>
  <c r="K5" i="15"/>
  <c r="I5" i="15"/>
  <c r="F7" i="15"/>
  <c r="L7" i="15"/>
  <c r="F9" i="15"/>
  <c r="L9" i="15"/>
  <c r="I9" i="15"/>
  <c r="K9" i="15"/>
  <c r="F10" i="15"/>
  <c r="I10" i="15"/>
  <c r="K10" i="15"/>
  <c r="F11" i="15"/>
  <c r="I11" i="15"/>
  <c r="K11" i="15"/>
  <c r="F12" i="15"/>
  <c r="I12" i="15"/>
  <c r="K12" i="15"/>
  <c r="F13" i="15"/>
  <c r="I13" i="15"/>
  <c r="K13" i="15"/>
  <c r="F14" i="15"/>
  <c r="I14" i="15"/>
  <c r="K14" i="15"/>
  <c r="F15" i="15"/>
  <c r="L15" i="15"/>
  <c r="I15" i="15"/>
  <c r="K15" i="15"/>
  <c r="K16" i="15"/>
  <c r="I16" i="15"/>
  <c r="F16" i="15"/>
  <c r="L11" i="15"/>
  <c r="L12" i="15"/>
  <c r="I17" i="15"/>
  <c r="L5" i="15"/>
  <c r="L17" i="15"/>
  <c r="L16" i="15"/>
  <c r="L14" i="15"/>
  <c r="L13" i="15"/>
  <c r="L10" i="15"/>
  <c r="F17" i="15"/>
  <c r="K17" i="15"/>
</calcChain>
</file>

<file path=xl/sharedStrings.xml><?xml version="1.0" encoding="utf-8"?>
<sst xmlns="http://schemas.openxmlformats.org/spreadsheetml/2006/main" count="31" uniqueCount="31">
  <si>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</si>
  <si>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</si>
  <si>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</si>
  <si>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</si>
  <si>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</si>
  <si>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</si>
  <si>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</si>
  <si>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</si>
  <si>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</si>
  <si>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</si>
  <si>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</si>
  <si>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</si>
  <si>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</si>
  <si>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</si>
  <si>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</si>
  <si>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</si>
  <si>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</si>
  <si>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</si>
  <si>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</si>
  <si>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</si>
  <si>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</si>
  <si>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</si>
  <si>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</si>
  <si>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</si>
  <si>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</si>
  <si>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</si>
  <si>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</si>
  <si>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</si>
  <si>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</si>
  <si>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USD DOLLAR</t>
  </si>
  <si>
    <t>010-250837-2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</si>
</sst>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(&quot;RD$&quot;* #,##0.00_);_(&quot;RD$&quot;* \(#,##0.00\);_(&quot;RD$&quot;* &quot;-&quot;??_);_(@_)"/>
    <numFmt numFmtId="171" formatCode="_(* #,##0.00_);_(* \(#,##0.00\);_(* &quot;-&quot;??_);_(@_)"/>
    <numFmt numFmtId="185" formatCode="_-* #,##0.00\ _€_-;\-* #,##0.00\ _€_-;_-* &quot;-&quot;??\ _€_-;_-@_-"/>
    <numFmt numFmtId="191" formatCode="_([$€]* #,##0.00_);_([$€]* \(#,##0.00\);_([$€]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</cellStyleXfs>
  <cellXfs count="33">
    <xf numFmtId="0" fontId="0" fillId="0" borderId="0" xfId="0"/>
    <xf numFmtId="185" fontId="4" fillId="0" borderId="0" xfId="0" applyNumberFormat="1" applyFont="1"/>
    <xf numFmtId="185" fontId="5" fillId="0" borderId="0" xfId="0" applyNumberFormat="1" applyFont="1"/>
    <xf numFmtId="185" fontId="8" fillId="0" borderId="0" xfId="0" applyNumberFormat="1" applyFont="1"/>
    <xf numFmtId="185" fontId="5" fillId="0" borderId="0" xfId="0" applyNumberFormat="1" applyFont="1" applyBorder="1"/>
    <xf numFmtId="185" fontId="3" fillId="0" borderId="0" xfId="0" applyNumberFormat="1" applyFont="1" applyBorder="1"/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horizontal="justify" wrapText="1"/>
    </xf>
    <xf numFmtId="0" fontId="3" fillId="2" borderId="0" xfId="0" applyFont="1" applyFill="1" applyBorder="1" applyAlignment="1">
      <alignment horizontal="justify"/>
    </xf>
    <xf numFmtId="171" fontId="3" fillId="0" borderId="0" xfId="0" applyNumberFormat="1" applyFont="1" applyAlignment="1"/>
    <xf numFmtId="0" fontId="9" fillId="0" borderId="0" xfId="0" applyFont="1" applyAlignment="1">
      <alignment horizontal="left" wrapText="1"/>
    </xf>
    <xf numFmtId="185" fontId="6" fillId="0" borderId="0" xfId="0" applyNumberFormat="1" applyFont="1" applyAlignment="1">
      <alignment horizontal="left"/>
    </xf>
    <xf numFmtId="185" fontId="3" fillId="2" borderId="0" xfId="0" applyNumberFormat="1" applyFont="1" applyFill="1" applyBorder="1" applyAlignment="1">
      <alignment horizontal="justify"/>
    </xf>
    <xf numFmtId="185" fontId="3" fillId="0" borderId="0" xfId="0" applyNumberFormat="1" applyFont="1" applyAlignment="1">
      <alignment horizontal="justify"/>
    </xf>
    <xf numFmtId="185" fontId="7" fillId="0" borderId="0" xfId="0" applyNumberFormat="1" applyFont="1"/>
    <xf numFmtId="0" fontId="3" fillId="2" borderId="0" xfId="0" applyFont="1" applyFill="1" applyBorder="1" applyAlignment="1"/>
    <xf numFmtId="0" fontId="5" fillId="0" borderId="1" xfId="0" applyNumberFormat="1" applyFont="1" applyBorder="1"/>
    <xf numFmtId="0" fontId="10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3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/>
    <xf numFmtId="0" fontId="5" fillId="3" borderId="1" xfId="0" applyFont="1" applyFill="1" applyBorder="1" applyAlignment="1"/>
    <xf numFmtId="185" fontId="4" fillId="0" borderId="1" xfId="0" applyNumberFormat="1" applyFont="1" applyBorder="1"/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</cellXfs>
  <cellStyles count="3">
    <cellStyle name="Currency" xfId="1" builtinId="4"/>
    <cellStyle name="Euro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422"/>
  <sheetViews>
    <sheetView tabSelected="1" topLeftCell="A2" zoomScaleNormal="100" zoomScaleSheetLayoutView="100" workbookViewId="0">
      <selection activeCell="K10" sqref="K10"/>
    </sheetView>
  </sheetViews>
  <sheetFormatPr defaultColWidth="11" defaultRowHeight="12" x14ac:dyDescent="0.2"/>
  <cols>
    <col min="1" max="1" width="11.85546875" style="1" bestFit="1" customWidth="1"/>
    <col min="2" max="2" width="18" style="1" customWidth="1"/>
    <col min="3" max="3" width="17.42578125" style="1" customWidth="1"/>
    <col min="4" max="4" width="33.140625" style="1" hidden="1" customWidth="1"/>
    <col min="5" max="5" width="15.7109375" style="1" customWidth="1"/>
    <col min="6" max="6" width="18.140625" style="1" customWidth="1"/>
    <col min="7" max="7" width="3.140625" style="1" hidden="1" customWidth="1"/>
    <col min="8" max="8" width="13.42578125" style="1" customWidth="1"/>
    <col min="9" max="9" width="16.28515625" style="1" customWidth="1"/>
    <col min="10" max="10" width="13.85546875" style="1" customWidth="1"/>
    <col min="11" max="11" width="14.42578125" style="1" customWidth="1"/>
    <col min="12" max="12" width="19.42578125" style="1" customWidth="1"/>
    <col min="13" max="13" width="31.85546875" style="1" customWidth="1"/>
    <col min="14" max="14" width="25.5703125" style="1" bestFit="1" customWidth="1"/>
    <col min="15" max="15" width="11.140625" style="1" bestFit="1" customWidth="1"/>
    <col min="16" max="16" width="23.85546875" style="1" bestFit="1" customWidth="1"/>
    <col min="17" max="17" width="25.5703125" style="1" bestFit="1" customWidth="1"/>
    <col min="18" max="18" width="16.5703125" style="1" bestFit="1" customWidth="1"/>
    <col min="19" max="19" width="22.28515625" style="1" bestFit="1" customWidth="1"/>
    <col min="20" max="20" width="23.85546875" style="1" bestFit="1" customWidth="1"/>
    <col min="21" max="21" width="19.85546875" style="1" bestFit="1" customWidth="1"/>
    <col min="22" max="22" width="23.85546875" style="1" bestFit="1" customWidth="1"/>
    <col min="23" max="23" width="25.5703125" style="1" bestFit="1" customWidth="1"/>
    <col min="24" max="16384" width="11" style="1"/>
  </cols>
  <sheetData>
    <row r="1" spans="1:13" ht="31.5" customHeight="1" x14ac:dyDescent="0.2">
      <c r="A1" s="26" t="s">
        <v>1</v>
      </c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3" ht="30" customHeight="1" x14ac:dyDescent="0.2">
      <c r="A2" s="26"/>
      <c r="B2" s="26" t="s">
        <v>16</v>
      </c>
      <c r="C2" s="28" t="s">
        <v>26</v>
      </c>
      <c r="D2" s="28"/>
      <c r="E2" s="28"/>
      <c r="F2" s="28"/>
      <c r="G2" s="28"/>
      <c r="H2" s="26" t="s">
        <v>30</v>
      </c>
      <c r="I2" s="26"/>
      <c r="J2" s="26" t="s">
        <v>21</v>
      </c>
      <c r="K2" s="26"/>
      <c r="L2" s="26"/>
    </row>
    <row r="3" spans="1:13" ht="21.75" customHeight="1" x14ac:dyDescent="0.2">
      <c r="A3" s="26"/>
      <c r="B3" s="29" t="s">
        <v>18</v>
      </c>
      <c r="C3" s="28" t="s">
        <v>17</v>
      </c>
      <c r="D3" s="28"/>
      <c r="E3" s="28"/>
      <c r="F3" s="28"/>
      <c r="G3" s="30"/>
      <c r="H3" s="26"/>
      <c r="I3" s="26"/>
      <c r="J3" s="26"/>
      <c r="K3" s="26"/>
      <c r="L3" s="26"/>
    </row>
    <row r="4" spans="1:13" ht="23.25" customHeight="1" x14ac:dyDescent="0.2">
      <c r="A4" s="26"/>
      <c r="B4" s="29" t="s">
        <v>24</v>
      </c>
      <c r="C4" s="29" t="s">
        <v>27</v>
      </c>
      <c r="D4" s="31"/>
      <c r="E4" s="29" t="s">
        <v>25</v>
      </c>
      <c r="F4" s="32" t="s">
        <v>28</v>
      </c>
      <c r="G4" s="29" t="s">
        <v>14</v>
      </c>
      <c r="H4" s="29" t="s">
        <v>29</v>
      </c>
      <c r="I4" s="26" t="s">
        <v>12</v>
      </c>
      <c r="J4" s="26" t="s">
        <v>22</v>
      </c>
      <c r="K4" s="26" t="s">
        <v>23</v>
      </c>
      <c r="L4" s="26" t="s">
        <v>13</v>
      </c>
    </row>
    <row r="5" spans="1:13" ht="24.95" customHeight="1" x14ac:dyDescent="0.2">
      <c r="A5" s="21" t="s">
        <v>2</v>
      </c>
      <c r="B5" s="22">
        <v>66273500</v>
      </c>
      <c r="C5" s="22">
        <v>20247150</v>
      </c>
      <c r="D5" s="22"/>
      <c r="E5" s="22">
        <v>5247935.6900000004</v>
      </c>
      <c r="F5" s="23">
        <f>+C5+E5</f>
        <v>25495085.690000001</v>
      </c>
      <c r="G5" s="23"/>
      <c r="H5" s="22">
        <v>188116.72</v>
      </c>
      <c r="I5" s="23">
        <f>H5*56.37</f>
        <v>10604139.5064</v>
      </c>
      <c r="J5" s="23">
        <v>125032.13</v>
      </c>
      <c r="K5" s="23">
        <f>J5*56.37</f>
        <v>7048061.1681000004</v>
      </c>
      <c r="L5" s="23">
        <f>+B5+F5+I5+K5</f>
        <v>109420786.3645</v>
      </c>
    </row>
    <row r="6" spans="1:13" ht="24.95" customHeight="1" x14ac:dyDescent="0.2">
      <c r="A6" s="21" t="s">
        <v>4</v>
      </c>
      <c r="B6" s="22">
        <v>41612350</v>
      </c>
      <c r="C6" s="22">
        <v>18942800</v>
      </c>
      <c r="D6" s="22"/>
      <c r="E6" s="22">
        <v>5992976.1399999997</v>
      </c>
      <c r="F6" s="22">
        <f>+C6+E6</f>
        <v>24935776.140000001</v>
      </c>
      <c r="G6" s="23"/>
      <c r="H6" s="22">
        <v>154796.79999999999</v>
      </c>
      <c r="I6" s="23">
        <f>H6*55.88</f>
        <v>8650045.1840000004</v>
      </c>
      <c r="J6" s="23">
        <v>129042.41</v>
      </c>
      <c r="K6" s="23">
        <f>J6*55.88</f>
        <v>7210889.8708000006</v>
      </c>
      <c r="L6" s="23">
        <f t="shared" ref="L6:L16" si="0">B6+F6+I6+K6</f>
        <v>82409061.194800004</v>
      </c>
      <c r="M6" s="3"/>
    </row>
    <row r="7" spans="1:13" ht="24.95" customHeight="1" x14ac:dyDescent="0.2">
      <c r="A7" s="21" t="s">
        <v>3</v>
      </c>
      <c r="B7" s="22">
        <v>71148400</v>
      </c>
      <c r="C7" s="22">
        <v>25437300</v>
      </c>
      <c r="D7" s="22"/>
      <c r="E7" s="22">
        <v>8808822.2100000009</v>
      </c>
      <c r="F7" s="22">
        <f t="shared" ref="F7:F15" si="1">C7+E7</f>
        <v>34246122.210000001</v>
      </c>
      <c r="G7" s="23"/>
      <c r="H7" s="22">
        <v>79457.83</v>
      </c>
      <c r="I7" s="23">
        <f>+H7*54.8</f>
        <v>4354289.0839999998</v>
      </c>
      <c r="J7" s="23">
        <v>126777.02</v>
      </c>
      <c r="K7" s="23">
        <f>+J7*54.8</f>
        <v>6947380.6959999995</v>
      </c>
      <c r="L7" s="23">
        <f t="shared" si="0"/>
        <v>116696191.99000001</v>
      </c>
    </row>
    <row r="8" spans="1:13" ht="24.95" customHeight="1" x14ac:dyDescent="0.2">
      <c r="A8" s="21" t="s">
        <v>5</v>
      </c>
      <c r="B8" s="22">
        <v>94696800</v>
      </c>
      <c r="C8" s="22">
        <v>30516658.399999999</v>
      </c>
      <c r="D8" s="22"/>
      <c r="E8" s="22">
        <v>7629164.5999999996</v>
      </c>
      <c r="F8" s="22">
        <f>+C8+E8</f>
        <v>38145823</v>
      </c>
      <c r="G8" s="23"/>
      <c r="H8" s="22">
        <v>77309.679999999993</v>
      </c>
      <c r="I8" s="23">
        <f>+H8*54.57</f>
        <v>4218789.2375999996</v>
      </c>
      <c r="J8" s="23">
        <v>128685.18</v>
      </c>
      <c r="K8" s="23">
        <f>+J8*54.57</f>
        <v>7022350.2725999998</v>
      </c>
      <c r="L8" s="23">
        <f>+B8+F8+I8+K8</f>
        <v>144083762.51019999</v>
      </c>
    </row>
    <row r="9" spans="1:13" ht="24.95" customHeight="1" x14ac:dyDescent="0.2">
      <c r="A9" s="21" t="s">
        <v>6</v>
      </c>
      <c r="B9" s="22">
        <v>0</v>
      </c>
      <c r="C9" s="22">
        <v>0</v>
      </c>
      <c r="D9" s="22"/>
      <c r="E9" s="22">
        <v>0</v>
      </c>
      <c r="F9" s="22">
        <f t="shared" si="1"/>
        <v>0</v>
      </c>
      <c r="G9" s="23"/>
      <c r="H9" s="22">
        <v>0</v>
      </c>
      <c r="I9" s="23">
        <f t="shared" ref="I9:I15" si="2">H9*56.49</f>
        <v>0</v>
      </c>
      <c r="J9" s="23">
        <v>0</v>
      </c>
      <c r="K9" s="23">
        <f t="shared" ref="K9:K15" si="3">J9*56.49</f>
        <v>0</v>
      </c>
      <c r="L9" s="23">
        <f t="shared" si="0"/>
        <v>0</v>
      </c>
    </row>
    <row r="10" spans="1:13" ht="24.95" customHeight="1" x14ac:dyDescent="0.2">
      <c r="A10" s="21" t="s">
        <v>7</v>
      </c>
      <c r="B10" s="22">
        <v>0</v>
      </c>
      <c r="C10" s="22">
        <v>0</v>
      </c>
      <c r="D10" s="22"/>
      <c r="E10" s="22">
        <v>0</v>
      </c>
      <c r="F10" s="22">
        <f t="shared" si="1"/>
        <v>0</v>
      </c>
      <c r="G10" s="23"/>
      <c r="H10" s="22">
        <v>0</v>
      </c>
      <c r="I10" s="23">
        <f t="shared" si="2"/>
        <v>0</v>
      </c>
      <c r="J10" s="23">
        <v>0</v>
      </c>
      <c r="K10" s="23">
        <f t="shared" si="3"/>
        <v>0</v>
      </c>
      <c r="L10" s="23">
        <f t="shared" si="0"/>
        <v>0</v>
      </c>
    </row>
    <row r="11" spans="1:13" ht="24.95" customHeight="1" x14ac:dyDescent="0.2">
      <c r="A11" s="21" t="s">
        <v>8</v>
      </c>
      <c r="B11" s="22">
        <v>0</v>
      </c>
      <c r="C11" s="22">
        <v>0</v>
      </c>
      <c r="D11" s="22"/>
      <c r="E11" s="22">
        <v>0</v>
      </c>
      <c r="F11" s="22">
        <f t="shared" si="1"/>
        <v>0</v>
      </c>
      <c r="G11" s="23"/>
      <c r="H11" s="22">
        <v>0</v>
      </c>
      <c r="I11" s="23">
        <f t="shared" si="2"/>
        <v>0</v>
      </c>
      <c r="J11" s="23">
        <v>0</v>
      </c>
      <c r="K11" s="23">
        <f t="shared" si="3"/>
        <v>0</v>
      </c>
      <c r="L11" s="23">
        <f t="shared" si="0"/>
        <v>0</v>
      </c>
    </row>
    <row r="12" spans="1:13" ht="24.95" customHeight="1" x14ac:dyDescent="0.2">
      <c r="A12" s="21" t="s">
        <v>20</v>
      </c>
      <c r="B12" s="22">
        <v>0</v>
      </c>
      <c r="C12" s="22">
        <v>0</v>
      </c>
      <c r="D12" s="22"/>
      <c r="E12" s="22">
        <v>0</v>
      </c>
      <c r="F12" s="22">
        <f t="shared" si="1"/>
        <v>0</v>
      </c>
      <c r="G12" s="23"/>
      <c r="H12" s="22">
        <v>0</v>
      </c>
      <c r="I12" s="23">
        <f t="shared" si="2"/>
        <v>0</v>
      </c>
      <c r="J12" s="23">
        <v>0</v>
      </c>
      <c r="K12" s="23">
        <f t="shared" si="3"/>
        <v>0</v>
      </c>
      <c r="L12" s="23">
        <f t="shared" si="0"/>
        <v>0</v>
      </c>
    </row>
    <row r="13" spans="1:13" ht="24.95" customHeight="1" x14ac:dyDescent="0.2">
      <c r="A13" s="21" t="s">
        <v>9</v>
      </c>
      <c r="B13" s="22">
        <v>0</v>
      </c>
      <c r="C13" s="22">
        <v>0</v>
      </c>
      <c r="D13" s="22"/>
      <c r="E13" s="22">
        <v>0</v>
      </c>
      <c r="F13" s="22">
        <f t="shared" si="1"/>
        <v>0</v>
      </c>
      <c r="G13" s="23"/>
      <c r="H13" s="22">
        <v>0</v>
      </c>
      <c r="I13" s="23">
        <f t="shared" si="2"/>
        <v>0</v>
      </c>
      <c r="J13" s="23">
        <v>0</v>
      </c>
      <c r="K13" s="23">
        <f t="shared" si="3"/>
        <v>0</v>
      </c>
      <c r="L13" s="23">
        <f t="shared" si="0"/>
        <v>0</v>
      </c>
    </row>
    <row r="14" spans="1:13" ht="24.95" customHeight="1" x14ac:dyDescent="0.2">
      <c r="A14" s="21" t="s">
        <v>15</v>
      </c>
      <c r="B14" s="22">
        <v>0</v>
      </c>
      <c r="C14" s="22">
        <v>0</v>
      </c>
      <c r="D14" s="22"/>
      <c r="E14" s="22">
        <v>0</v>
      </c>
      <c r="F14" s="22">
        <f t="shared" si="1"/>
        <v>0</v>
      </c>
      <c r="G14" s="23"/>
      <c r="H14" s="22">
        <v>0</v>
      </c>
      <c r="I14" s="23">
        <f t="shared" si="2"/>
        <v>0</v>
      </c>
      <c r="J14" s="23">
        <v>0</v>
      </c>
      <c r="K14" s="23">
        <f t="shared" si="3"/>
        <v>0</v>
      </c>
      <c r="L14" s="23">
        <f t="shared" si="0"/>
        <v>0</v>
      </c>
    </row>
    <row r="15" spans="1:13" ht="24.95" customHeight="1" x14ac:dyDescent="0.2">
      <c r="A15" s="21" t="s">
        <v>10</v>
      </c>
      <c r="B15" s="22">
        <v>0</v>
      </c>
      <c r="C15" s="22">
        <v>0</v>
      </c>
      <c r="D15" s="22"/>
      <c r="E15" s="22">
        <v>0</v>
      </c>
      <c r="F15" s="22">
        <f t="shared" si="1"/>
        <v>0</v>
      </c>
      <c r="G15" s="23"/>
      <c r="H15" s="22">
        <v>0</v>
      </c>
      <c r="I15" s="23">
        <f t="shared" si="2"/>
        <v>0</v>
      </c>
      <c r="J15" s="23">
        <v>0</v>
      </c>
      <c r="K15" s="23">
        <f t="shared" si="3"/>
        <v>0</v>
      </c>
      <c r="L15" s="23">
        <f t="shared" si="0"/>
        <v>0</v>
      </c>
    </row>
    <row r="16" spans="1:13" ht="24.95" customHeight="1" x14ac:dyDescent="0.2">
      <c r="A16" s="21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f>C16+E16</f>
        <v>0</v>
      </c>
      <c r="G16" s="23"/>
      <c r="H16" s="22">
        <v>0</v>
      </c>
      <c r="I16" s="23">
        <f>H16*55.15</f>
        <v>0</v>
      </c>
      <c r="J16" s="23">
        <v>0</v>
      </c>
      <c r="K16" s="23">
        <f>J16*55.15</f>
        <v>0</v>
      </c>
      <c r="L16" s="23">
        <f t="shared" si="0"/>
        <v>0</v>
      </c>
    </row>
    <row r="17" spans="1:12" ht="24.95" customHeight="1" x14ac:dyDescent="0.2">
      <c r="A17" s="24" t="s">
        <v>0</v>
      </c>
      <c r="B17" s="25">
        <f t="shared" ref="B17:L17" si="4">SUM(B5:B16)</f>
        <v>273731050</v>
      </c>
      <c r="C17" s="25">
        <f t="shared" si="4"/>
        <v>95143908.400000006</v>
      </c>
      <c r="D17" s="25">
        <f t="shared" si="4"/>
        <v>0</v>
      </c>
      <c r="E17" s="25">
        <f t="shared" si="4"/>
        <v>27678898.640000001</v>
      </c>
      <c r="F17" s="25">
        <f t="shared" si="4"/>
        <v>122822807.03999999</v>
      </c>
      <c r="G17" s="25">
        <f>SUM(G5:G16)</f>
        <v>0</v>
      </c>
      <c r="H17" s="25">
        <f>SUM(H5:H16)</f>
        <v>499681.03</v>
      </c>
      <c r="I17" s="25">
        <f t="shared" si="4"/>
        <v>27827263.011999998</v>
      </c>
      <c r="J17" s="25">
        <f t="shared" si="4"/>
        <v>509536.74</v>
      </c>
      <c r="K17" s="25">
        <f t="shared" si="4"/>
        <v>28228682.0075</v>
      </c>
      <c r="L17" s="25">
        <f t="shared" si="4"/>
        <v>452609802.05949998</v>
      </c>
    </row>
    <row r="18" spans="1:12" ht="5.25" customHeight="1" x14ac:dyDescent="0.2">
      <c r="A18" s="20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</row>
    <row r="19" spans="1:12" ht="24.95" customHeight="1" x14ac:dyDescent="0.2">
      <c r="A19" s="11"/>
      <c r="B19" s="8"/>
      <c r="C19" s="8"/>
      <c r="D19" s="8"/>
      <c r="E19" s="8"/>
      <c r="F19" s="8"/>
      <c r="G19" s="8"/>
      <c r="H19" s="8"/>
      <c r="I19" s="6"/>
      <c r="J19" s="6"/>
      <c r="K19" s="6"/>
      <c r="L19" s="9"/>
    </row>
    <row r="20" spans="1:12" ht="66.7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54" customHeight="1" x14ac:dyDescent="0.2">
      <c r="A21" s="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ht="64.5" customHeight="1" x14ac:dyDescent="0.2">
      <c r="A22" s="17"/>
      <c r="B22" s="18"/>
      <c r="C22" s="18"/>
      <c r="D22" s="18"/>
      <c r="E22" s="18"/>
      <c r="F22" s="18"/>
      <c r="G22" s="10"/>
      <c r="H22" s="10"/>
      <c r="I22" s="10"/>
      <c r="J22" s="10"/>
      <c r="K22" s="10"/>
      <c r="L22" s="10"/>
    </row>
    <row r="23" spans="1:12" ht="15" customHeight="1" x14ac:dyDescent="0.2">
      <c r="A23" s="15"/>
      <c r="B23" s="10"/>
      <c r="C23" s="10"/>
      <c r="D23" s="10"/>
      <c r="E23" s="10"/>
      <c r="F23" s="10"/>
      <c r="G23" s="7"/>
      <c r="H23" s="7"/>
      <c r="I23" s="7"/>
      <c r="J23" s="7"/>
      <c r="K23" s="7"/>
    </row>
    <row r="24" spans="1:12" ht="99.75" customHeight="1" x14ac:dyDescent="0.2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x14ac:dyDescent="0.2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78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ht="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x14ac:dyDescent="0.2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2">
      <c r="A82" s="2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2">
      <c r="A92" s="19"/>
    </row>
    <row r="93" spans="1:11" x14ac:dyDescent="0.2">
      <c r="A93" s="19"/>
    </row>
    <row r="422" spans="1:1" x14ac:dyDescent="0.2">
      <c r="A422" s="1">
        <v>0</v>
      </c>
    </row>
  </sheetData>
  <phoneticPr fontId="2" type="noConversion"/>
  <printOptions horizontalCentered="1"/>
  <pageMargins left="0" right="0" top="0.39370078740157483" bottom="0.39370078740157483" header="0.51181102362204722" footer="0.31496062992125984"/>
  <pageSetup scale="50" orientation="landscape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Resumen General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Encnormal</dc:creator>
  <cp:lastModifiedBy>Estevez Monika</cp:lastModifiedBy>
  <cp:lastPrinted>2023-05-15T18:19:36Z</cp:lastPrinted>
  <dcterms:created xsi:type="dcterms:W3CDTF">2005-03-02T13:47:17Z</dcterms:created>
  <dcterms:modified xsi:type="dcterms:W3CDTF">2023-05-15T18:48:53Z</dcterms:modified>
</cp:coreProperties>
</file>