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85" tabRatio="960" activeTab="0"/>
  </bookViews>
  <sheets>
    <sheet name="Resumen General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<sst xmlns="http://schemas.openxmlformats.org/spreadsheetml/2006/main" count="13" uniqueCount="13">
  <si>
    <t>TOTAL</t>
  </si>
  <si>
    <t>ENERO</t>
  </si>
  <si>
    <t>MARZO</t>
  </si>
  <si>
    <t>FEBRERO</t>
  </si>
  <si>
    <t>ABRIL</t>
  </si>
  <si>
    <t>MAYO</t>
  </si>
  <si>
    <t>JUNIO</t>
  </si>
  <si>
    <t>JULIO</t>
  </si>
  <si>
    <t>SEPTIEMBRE</t>
  </si>
  <si>
    <t>NOVIEMBRE</t>
  </si>
  <si>
    <t>DICIEMBRE</t>
  </si>
  <si>
    <t xml:space="preserve">OCTUBRE   </t>
  </si>
  <si>
    <t>AGOSTO</t>
  </si>
</sst>
</file>

<file path=xl/styles.xml><?xml version="1.0" encoding="utf-8"?>
<styleSheet xmlns="http://schemas.openxmlformats.org/spreadsheetml/2006/main">
  <numFmts count="5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-* #,##0.00_-;\-* #,##0.00_-;_-* \-??_-;_-@_-"/>
    <numFmt numFmtId="187" formatCode="0.0"/>
    <numFmt numFmtId="188" formatCode="0.000"/>
    <numFmt numFmtId="189" formatCode="0.0000"/>
    <numFmt numFmtId="190" formatCode="_(&quot;$&quot;* #,##0_);_(&quot;$&quot;* \(#,##0\);_(&quot;$&quot;* &quot;-&quot;??_);_(@_)"/>
    <numFmt numFmtId="191" formatCode="_([$€]* #,##0.00_);_([$€]* \(#,##0.00\);_([$€]* &quot;-&quot;??_);_(@_)"/>
    <numFmt numFmtId="192" formatCode="_(* #,##0.000_);_(* \(#,##0.000\);_(* &quot;-&quot;??_);_(@_)"/>
    <numFmt numFmtId="193" formatCode="_(* #,##0.0_);_(* \(#,##0.0\);_(* &quot;-&quot;??_);_(@_)"/>
    <numFmt numFmtId="194" formatCode="_(* #,##0_);_(* \(#,##0\);_(* &quot;-&quot;??_);_(@_)"/>
    <numFmt numFmtId="195" formatCode="[$-1C0A]dddd\,\ dd&quot; de &quot;mmmm&quot; de &quot;yyyy"/>
    <numFmt numFmtId="196" formatCode="[$-1C0A]hh:mm:ss\ AM/PM"/>
    <numFmt numFmtId="197" formatCode="_(* #,##0.0000_);_(* \(#,##0.0000\);_(* &quot;-&quot;??_);_(@_)"/>
    <numFmt numFmtId="198" formatCode="_(* #,##0.00000_);_(* \(#,##0.00000\);_(* &quot;-&quot;??_);_(@_)"/>
    <numFmt numFmtId="199" formatCode="_-* #,##0.000\ _€_-;\-* #,##0.000\ _€_-;_-* &quot;-&quot;??\ _€_-;_-@_-"/>
    <numFmt numFmtId="200" formatCode="_(* #,##0.000000_);_(* \(#,##0.000000\);_(* &quot;-&quot;??_);_(@_)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-* #,##0.0000_-;\-* #,##0.0000_-;_-* &quot;-&quot;????_-;_-@_-"/>
  </numFmts>
  <fonts count="6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color indexed="8"/>
      <name val="Arial"/>
      <family val="2"/>
    </font>
    <font>
      <sz val="1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9"/>
      <color indexed="10"/>
      <name val="Arial"/>
      <family val="2"/>
    </font>
    <font>
      <b/>
      <u val="singleAccounting"/>
      <sz val="11"/>
      <color indexed="10"/>
      <name val="Arial"/>
      <family val="2"/>
    </font>
    <font>
      <b/>
      <u val="single"/>
      <sz val="9"/>
      <color indexed="8"/>
      <name val="Arial"/>
      <family val="2"/>
    </font>
    <font>
      <b/>
      <u val="singleAccounting"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b/>
      <sz val="11"/>
      <color rgb="FFFF0000"/>
      <name val="Arial"/>
      <family val="2"/>
    </font>
    <font>
      <b/>
      <u val="single"/>
      <sz val="9"/>
      <color rgb="FFFF0000"/>
      <name val="Arial"/>
      <family val="2"/>
    </font>
    <font>
      <b/>
      <sz val="11"/>
      <color theme="1"/>
      <name val="Arial"/>
      <family val="2"/>
    </font>
    <font>
      <b/>
      <u val="singleAccounting"/>
      <sz val="11"/>
      <color rgb="FFFF0000"/>
      <name val="Arial"/>
      <family val="2"/>
    </font>
    <font>
      <b/>
      <u val="single"/>
      <sz val="9"/>
      <color theme="1"/>
      <name val="Arial"/>
      <family val="2"/>
    </font>
    <font>
      <sz val="11"/>
      <color theme="1"/>
      <name val="Arial"/>
      <family val="2"/>
    </font>
    <font>
      <b/>
      <u val="singleAccounting"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19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53" fillId="0" borderId="0" xfId="0" applyNumberFormat="1" applyFont="1" applyBorder="1" applyAlignment="1">
      <alignment horizontal="left" vertical="top" wrapText="1"/>
    </xf>
    <xf numFmtId="0" fontId="11" fillId="0" borderId="0" xfId="0" applyNumberFormat="1" applyFont="1" applyBorder="1" applyAlignment="1">
      <alignment vertical="top" wrapText="1"/>
    </xf>
    <xf numFmtId="0" fontId="53" fillId="0" borderId="0" xfId="0" applyNumberFormat="1" applyFont="1" applyBorder="1" applyAlignment="1">
      <alignment vertical="top" wrapText="1"/>
    </xf>
    <xf numFmtId="0" fontId="53" fillId="0" borderId="0" xfId="0" applyNumberFormat="1" applyFont="1" applyFill="1" applyBorder="1" applyAlignment="1">
      <alignment vertical="top" wrapText="1"/>
    </xf>
    <xf numFmtId="0" fontId="6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/>
    </xf>
    <xf numFmtId="0" fontId="54" fillId="0" borderId="0" xfId="0" applyNumberFormat="1" applyFont="1" applyBorder="1" applyAlignment="1">
      <alignment/>
    </xf>
    <xf numFmtId="0" fontId="6" fillId="33" borderId="0" xfId="0" applyNumberFormat="1" applyFont="1" applyFill="1" applyBorder="1" applyAlignment="1">
      <alignment/>
    </xf>
    <xf numFmtId="0" fontId="6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 wrapText="1"/>
    </xf>
    <xf numFmtId="0" fontId="11" fillId="0" borderId="0" xfId="0" applyNumberFormat="1" applyFont="1" applyBorder="1" applyAlignment="1">
      <alignment/>
    </xf>
    <xf numFmtId="0" fontId="53" fillId="0" borderId="0" xfId="0" applyNumberFormat="1" applyFont="1" applyFill="1" applyBorder="1" applyAlignment="1">
      <alignment wrapText="1"/>
    </xf>
    <xf numFmtId="0" fontId="55" fillId="0" borderId="0" xfId="0" applyNumberFormat="1" applyFont="1" applyBorder="1" applyAlignment="1">
      <alignment wrapText="1"/>
    </xf>
    <xf numFmtId="0" fontId="56" fillId="0" borderId="0" xfId="0" applyNumberFormat="1" applyFont="1" applyFill="1" applyBorder="1" applyAlignment="1">
      <alignment vertical="top" wrapText="1"/>
    </xf>
    <xf numFmtId="0" fontId="56" fillId="0" borderId="0" xfId="0" applyNumberFormat="1" applyFont="1" applyFill="1" applyBorder="1" applyAlignment="1">
      <alignment horizontal="left" vertical="top" wrapText="1"/>
    </xf>
    <xf numFmtId="0" fontId="53" fillId="0" borderId="0" xfId="0" applyNumberFormat="1" applyFont="1" applyBorder="1" applyAlignment="1">
      <alignment wrapText="1"/>
    </xf>
    <xf numFmtId="0" fontId="11" fillId="0" borderId="0" xfId="0" applyNumberFormat="1" applyFont="1" applyBorder="1" applyAlignment="1">
      <alignment/>
    </xf>
    <xf numFmtId="0" fontId="13" fillId="0" borderId="0" xfId="0" applyNumberFormat="1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4" fillId="0" borderId="0" xfId="50" applyNumberFormat="1" applyFont="1" applyBorder="1" applyAlignment="1">
      <alignment wrapText="1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/>
    </xf>
    <xf numFmtId="0" fontId="54" fillId="0" borderId="0" xfId="0" applyNumberFormat="1" applyFont="1" applyBorder="1" applyAlignment="1">
      <alignment wrapText="1"/>
    </xf>
    <xf numFmtId="0" fontId="6" fillId="0" borderId="0" xfId="0" applyNumberFormat="1" applyFont="1" applyBorder="1" applyAlignment="1">
      <alignment horizontal="justify"/>
    </xf>
    <xf numFmtId="0" fontId="54" fillId="0" borderId="0" xfId="50" applyNumberFormat="1" applyFont="1" applyBorder="1" applyAlignment="1">
      <alignment horizontal="left" wrapText="1"/>
    </xf>
    <xf numFmtId="0" fontId="54" fillId="0" borderId="0" xfId="0" applyNumberFormat="1" applyFont="1" applyBorder="1" applyAlignment="1">
      <alignment horizontal="left" wrapText="1"/>
    </xf>
    <xf numFmtId="0" fontId="8" fillId="0" borderId="0" xfId="50" applyNumberFormat="1" applyFont="1" applyBorder="1" applyAlignment="1">
      <alignment horizontal="left" wrapText="1"/>
    </xf>
    <xf numFmtId="0" fontId="8" fillId="0" borderId="0" xfId="0" applyNumberFormat="1" applyFont="1" applyBorder="1" applyAlignment="1">
      <alignment horizontal="left" wrapText="1"/>
    </xf>
    <xf numFmtId="0" fontId="57" fillId="0" borderId="0" xfId="50" applyNumberFormat="1" applyFont="1" applyBorder="1" applyAlignment="1">
      <alignment horizontal="justify"/>
    </xf>
    <xf numFmtId="0" fontId="8" fillId="0" borderId="0" xfId="50" applyNumberFormat="1" applyFont="1" applyBorder="1" applyAlignment="1">
      <alignment wrapText="1"/>
    </xf>
    <xf numFmtId="0" fontId="8" fillId="0" borderId="0" xfId="0" applyNumberFormat="1" applyFont="1" applyBorder="1" applyAlignment="1">
      <alignment wrapText="1"/>
    </xf>
    <xf numFmtId="0" fontId="6" fillId="0" borderId="0" xfId="0" applyNumberFormat="1" applyFont="1" applyBorder="1" applyAlignment="1">
      <alignment horizontal="left" vertical="justify" wrapText="1"/>
    </xf>
    <xf numFmtId="0" fontId="6" fillId="0" borderId="0" xfId="0" applyNumberFormat="1" applyFont="1" applyBorder="1" applyAlignment="1">
      <alignment horizontal="justify" wrapText="1"/>
    </xf>
    <xf numFmtId="0" fontId="56" fillId="0" borderId="0" xfId="0" applyNumberFormat="1" applyFont="1" applyBorder="1" applyAlignment="1">
      <alignment wrapText="1"/>
    </xf>
    <xf numFmtId="0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/>
    </xf>
    <xf numFmtId="0" fontId="6" fillId="33" borderId="0" xfId="0" applyNumberFormat="1" applyFont="1" applyFill="1" applyBorder="1" applyAlignment="1">
      <alignment horizontal="justify"/>
    </xf>
    <xf numFmtId="0" fontId="56" fillId="0" borderId="0" xfId="0" applyNumberFormat="1" applyFont="1" applyBorder="1" applyAlignment="1">
      <alignment horizontal="left" wrapText="1"/>
    </xf>
    <xf numFmtId="0" fontId="9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53" fillId="0" borderId="0" xfId="0" applyNumberFormat="1" applyFont="1" applyFill="1" applyBorder="1" applyAlignment="1">
      <alignment horizontal="center"/>
    </xf>
    <xf numFmtId="0" fontId="11" fillId="0" borderId="0" xfId="0" applyNumberFormat="1" applyFont="1" applyBorder="1" applyAlignment="1">
      <alignment horizontal="center" vertical="top"/>
    </xf>
    <xf numFmtId="0" fontId="53" fillId="0" borderId="0" xfId="0" applyNumberFormat="1" applyFont="1" applyFill="1" applyBorder="1" applyAlignment="1">
      <alignment horizontal="center" vertical="top"/>
    </xf>
    <xf numFmtId="0" fontId="53" fillId="0" borderId="0" xfId="0" applyNumberFormat="1" applyFont="1" applyBorder="1" applyAlignment="1">
      <alignment horizontal="center" vertical="top"/>
    </xf>
    <xf numFmtId="0" fontId="58" fillId="0" borderId="0" xfId="0" applyNumberFormat="1" applyFont="1" applyBorder="1" applyAlignment="1">
      <alignment horizontal="center"/>
    </xf>
    <xf numFmtId="0" fontId="58" fillId="0" borderId="0" xfId="0" applyNumberFormat="1" applyFont="1" applyBorder="1" applyAlignment="1">
      <alignment wrapText="1"/>
    </xf>
    <xf numFmtId="0" fontId="56" fillId="0" borderId="0" xfId="0" applyNumberFormat="1" applyFont="1" applyFill="1" applyBorder="1" applyAlignment="1">
      <alignment vertical="top"/>
    </xf>
    <xf numFmtId="0" fontId="53" fillId="0" borderId="0" xfId="0" applyNumberFormat="1" applyFont="1" applyBorder="1" applyAlignment="1">
      <alignment/>
    </xf>
    <xf numFmtId="0" fontId="53" fillId="34" borderId="0" xfId="0" applyNumberFormat="1" applyFont="1" applyFill="1" applyBorder="1" applyAlignment="1">
      <alignment vertical="top"/>
    </xf>
    <xf numFmtId="0" fontId="53" fillId="34" borderId="0" xfId="0" applyNumberFormat="1" applyFont="1" applyFill="1" applyBorder="1" applyAlignment="1">
      <alignment vertical="top" wrapText="1"/>
    </xf>
    <xf numFmtId="0" fontId="56" fillId="0" borderId="0" xfId="0" applyNumberFormat="1" applyFont="1" applyBorder="1" applyAlignment="1">
      <alignment/>
    </xf>
    <xf numFmtId="0" fontId="59" fillId="0" borderId="0" xfId="0" applyNumberFormat="1" applyFont="1" applyBorder="1" applyAlignment="1">
      <alignment/>
    </xf>
    <xf numFmtId="0" fontId="56" fillId="34" borderId="0" xfId="50" applyNumberFormat="1" applyFont="1" applyFill="1" applyBorder="1" applyAlignment="1">
      <alignment wrapText="1"/>
    </xf>
    <xf numFmtId="0" fontId="56" fillId="34" borderId="0" xfId="50" applyNumberFormat="1" applyFont="1" applyFill="1" applyBorder="1" applyAlignment="1">
      <alignment/>
    </xf>
    <xf numFmtId="0" fontId="56" fillId="34" borderId="0" xfId="50" applyNumberFormat="1" applyFont="1" applyFill="1" applyBorder="1" applyAlignment="1">
      <alignment horizontal="left" wrapText="1"/>
    </xf>
    <xf numFmtId="0" fontId="59" fillId="34" borderId="0" xfId="50" applyNumberFormat="1" applyFont="1" applyFill="1" applyBorder="1" applyAlignment="1">
      <alignment horizontal="left" wrapText="1"/>
    </xf>
    <xf numFmtId="1" fontId="56" fillId="34" borderId="0" xfId="50" applyNumberFormat="1" applyFont="1" applyFill="1" applyBorder="1" applyAlignment="1">
      <alignment wrapText="1"/>
    </xf>
    <xf numFmtId="1" fontId="60" fillId="34" borderId="0" xfId="50" applyNumberFormat="1" applyFont="1" applyFill="1" applyBorder="1" applyAlignment="1">
      <alignment horizontal="left" wrapText="1"/>
    </xf>
    <xf numFmtId="1" fontId="56" fillId="34" borderId="0" xfId="50" applyNumberFormat="1" applyFont="1" applyFill="1" applyBorder="1" applyAlignment="1">
      <alignment horizontal="left" wrapText="1"/>
    </xf>
    <xf numFmtId="0" fontId="11" fillId="0" borderId="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/>
    </xf>
    <xf numFmtId="1" fontId="59" fillId="0" borderId="10" xfId="52" applyNumberFormat="1" applyFont="1" applyFill="1" applyBorder="1" applyAlignment="1" applyProtection="1">
      <alignment/>
      <protection/>
    </xf>
    <xf numFmtId="1" fontId="8" fillId="0" borderId="10" xfId="52" applyNumberFormat="1" applyFont="1" applyFill="1" applyBorder="1" applyAlignment="1" applyProtection="1">
      <alignment/>
      <protection/>
    </xf>
    <xf numFmtId="0" fontId="6" fillId="33" borderId="10" xfId="0" applyNumberFormat="1" applyFont="1" applyFill="1" applyBorder="1" applyAlignment="1">
      <alignment horizontal="center"/>
    </xf>
    <xf numFmtId="1" fontId="56" fillId="0" borderId="10" xfId="0" applyNumberFormat="1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5"/>
  <sheetViews>
    <sheetView tabSelected="1" zoomScaleSheetLayoutView="100" zoomScalePageLayoutView="0" workbookViewId="0" topLeftCell="A1">
      <selection activeCell="A5" sqref="A5"/>
    </sheetView>
  </sheetViews>
  <sheetFormatPr defaultColWidth="11.00390625" defaultRowHeight="12.75"/>
  <cols>
    <col min="1" max="1" width="20.8515625" style="6" customWidth="1"/>
    <col min="2" max="2" width="20.00390625" style="6" customWidth="1"/>
    <col min="3" max="3" width="20.28125" style="6" customWidth="1"/>
    <col min="4" max="4" width="33.140625" style="6" hidden="1" customWidth="1"/>
    <col min="5" max="5" width="19.28125" style="6" customWidth="1"/>
    <col min="6" max="6" width="18.140625" style="6" customWidth="1"/>
    <col min="7" max="7" width="2.8515625" style="6" hidden="1" customWidth="1"/>
    <col min="8" max="8" width="15.00390625" style="6" bestFit="1" customWidth="1"/>
    <col min="9" max="9" width="19.00390625" style="6" customWidth="1"/>
    <col min="10" max="10" width="15.28125" style="6" customWidth="1"/>
    <col min="11" max="11" width="19.140625" style="6" customWidth="1"/>
    <col min="12" max="12" width="22.57421875" style="6" customWidth="1"/>
    <col min="13" max="13" width="31.8515625" style="6" customWidth="1"/>
    <col min="14" max="14" width="25.57421875" style="6" bestFit="1" customWidth="1"/>
    <col min="15" max="15" width="11.140625" style="6" bestFit="1" customWidth="1"/>
    <col min="16" max="16" width="23.8515625" style="6" bestFit="1" customWidth="1"/>
    <col min="17" max="17" width="25.57421875" style="6" bestFit="1" customWidth="1"/>
    <col min="18" max="18" width="16.57421875" style="6" bestFit="1" customWidth="1"/>
    <col min="19" max="19" width="22.28125" style="6" bestFit="1" customWidth="1"/>
    <col min="20" max="20" width="23.8515625" style="6" bestFit="1" customWidth="1"/>
    <col min="21" max="21" width="19.8515625" style="6" bestFit="1" customWidth="1"/>
    <col min="22" max="22" width="23.8515625" style="6" bestFit="1" customWidth="1"/>
    <col min="23" max="23" width="25.57421875" style="6" bestFit="1" customWidth="1"/>
    <col min="24" max="16384" width="11.00390625" style="6" customWidth="1"/>
  </cols>
  <sheetData>
    <row r="1" spans="1:12" ht="24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1" ht="0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2" ht="49.5" customHeight="1">
      <c r="A3" s="67" t="s">
        <v>1</v>
      </c>
      <c r="B3" s="68">
        <v>66273500</v>
      </c>
      <c r="C3" s="68">
        <v>20247150</v>
      </c>
      <c r="D3" s="68"/>
      <c r="E3" s="68">
        <v>5247935.69</v>
      </c>
      <c r="F3" s="69">
        <f>+C3+E3</f>
        <v>25495085.69</v>
      </c>
      <c r="G3" s="69"/>
      <c r="H3" s="68">
        <v>188116.72</v>
      </c>
      <c r="I3" s="69">
        <f>H3*56.37</f>
        <v>10604139.5064</v>
      </c>
      <c r="J3" s="69">
        <v>125032.13</v>
      </c>
      <c r="K3" s="69">
        <f>J3*56.37</f>
        <v>7048061.1681</v>
      </c>
      <c r="L3" s="69">
        <f>+B3+F3+I3+K3</f>
        <v>109420786.3645</v>
      </c>
    </row>
    <row r="4" spans="1:13" ht="49.5" customHeight="1">
      <c r="A4" s="67" t="s">
        <v>3</v>
      </c>
      <c r="B4" s="68">
        <v>41612350</v>
      </c>
      <c r="C4" s="68">
        <v>18942800</v>
      </c>
      <c r="D4" s="68"/>
      <c r="E4" s="68">
        <v>5992976.14</v>
      </c>
      <c r="F4" s="68">
        <f>+C4+E4</f>
        <v>24935776.14</v>
      </c>
      <c r="G4" s="69"/>
      <c r="H4" s="68">
        <v>154796.8</v>
      </c>
      <c r="I4" s="69">
        <f>H4*55.88</f>
        <v>8650045.184</v>
      </c>
      <c r="J4" s="69">
        <v>129042.41</v>
      </c>
      <c r="K4" s="69">
        <f>J4*55.88</f>
        <v>7210889.870800001</v>
      </c>
      <c r="L4" s="69">
        <f aca="true" t="shared" si="0" ref="L4:L14">B4+F4+I4+K4</f>
        <v>82409061.1948</v>
      </c>
      <c r="M4" s="9"/>
    </row>
    <row r="5" spans="1:12" ht="49.5" customHeight="1">
      <c r="A5" s="67" t="s">
        <v>2</v>
      </c>
      <c r="B5" s="68">
        <v>71148400</v>
      </c>
      <c r="C5" s="68">
        <v>25437300</v>
      </c>
      <c r="D5" s="68"/>
      <c r="E5" s="68">
        <v>8808822.21</v>
      </c>
      <c r="F5" s="68">
        <f aca="true" t="shared" si="1" ref="F5:F13">C5+E5</f>
        <v>34246122.21</v>
      </c>
      <c r="G5" s="69"/>
      <c r="H5" s="68">
        <v>79457.83</v>
      </c>
      <c r="I5" s="69">
        <f>+H5*54.8</f>
        <v>4354289.084</v>
      </c>
      <c r="J5" s="69">
        <v>126777.02</v>
      </c>
      <c r="K5" s="69">
        <f>+J5*54.8</f>
        <v>6947380.6959999995</v>
      </c>
      <c r="L5" s="69">
        <f t="shared" si="0"/>
        <v>116696191.99000001</v>
      </c>
    </row>
    <row r="6" spans="1:12" ht="49.5" customHeight="1">
      <c r="A6" s="67" t="s">
        <v>4</v>
      </c>
      <c r="B6" s="68">
        <v>94696800</v>
      </c>
      <c r="C6" s="68">
        <v>29790185</v>
      </c>
      <c r="D6" s="68"/>
      <c r="E6" s="68">
        <v>8352993.26</v>
      </c>
      <c r="F6" s="68">
        <f>+C6+E6</f>
        <v>38143178.26</v>
      </c>
      <c r="G6" s="69"/>
      <c r="H6" s="68">
        <v>77309.68</v>
      </c>
      <c r="I6" s="69">
        <f>+H6*54.57</f>
        <v>4218789.2376</v>
      </c>
      <c r="J6" s="69">
        <v>128685.18</v>
      </c>
      <c r="K6" s="69">
        <f>+J6*54.57</f>
        <v>7022350.2726</v>
      </c>
      <c r="L6" s="69">
        <f>+B6+F6+I6+K6</f>
        <v>144081117.77019998</v>
      </c>
    </row>
    <row r="7" spans="1:12" ht="49.5" customHeight="1">
      <c r="A7" s="67" t="s">
        <v>5</v>
      </c>
      <c r="B7" s="68">
        <v>95885017.21</v>
      </c>
      <c r="C7" s="68">
        <v>34796516.24</v>
      </c>
      <c r="D7" s="68"/>
      <c r="E7" s="68">
        <v>8699129.06</v>
      </c>
      <c r="F7" s="68">
        <f>+C7+E7</f>
        <v>43495645.300000004</v>
      </c>
      <c r="G7" s="69"/>
      <c r="H7" s="68">
        <v>296324.42</v>
      </c>
      <c r="I7" s="69">
        <f>+H7*54.37</f>
        <v>16111158.7154</v>
      </c>
      <c r="J7" s="69">
        <v>198789.83</v>
      </c>
      <c r="K7" s="69">
        <f>+J7*54.37</f>
        <v>10808203.057099998</v>
      </c>
      <c r="L7" s="69">
        <f t="shared" si="0"/>
        <v>166300024.2825</v>
      </c>
    </row>
    <row r="8" spans="1:12" ht="49.5" customHeight="1">
      <c r="A8" s="67" t="s">
        <v>6</v>
      </c>
      <c r="B8" s="68">
        <v>0</v>
      </c>
      <c r="C8" s="68">
        <v>0</v>
      </c>
      <c r="D8" s="68"/>
      <c r="E8" s="68">
        <v>0</v>
      </c>
      <c r="F8" s="68">
        <f t="shared" si="1"/>
        <v>0</v>
      </c>
      <c r="G8" s="69"/>
      <c r="H8" s="68">
        <v>0</v>
      </c>
      <c r="I8" s="69">
        <f aca="true" t="shared" si="2" ref="I8:I13">H8*56.49</f>
        <v>0</v>
      </c>
      <c r="J8" s="69">
        <v>0</v>
      </c>
      <c r="K8" s="69">
        <f aca="true" t="shared" si="3" ref="K8:K13">J8*56.49</f>
        <v>0</v>
      </c>
      <c r="L8" s="69">
        <f t="shared" si="0"/>
        <v>0</v>
      </c>
    </row>
    <row r="9" spans="1:12" ht="49.5" customHeight="1">
      <c r="A9" s="67" t="s">
        <v>7</v>
      </c>
      <c r="B9" s="68">
        <v>0</v>
      </c>
      <c r="C9" s="68">
        <v>0</v>
      </c>
      <c r="D9" s="68"/>
      <c r="E9" s="68">
        <v>0</v>
      </c>
      <c r="F9" s="68">
        <f t="shared" si="1"/>
        <v>0</v>
      </c>
      <c r="G9" s="69"/>
      <c r="H9" s="68">
        <v>0</v>
      </c>
      <c r="I9" s="69">
        <f t="shared" si="2"/>
        <v>0</v>
      </c>
      <c r="J9" s="69">
        <v>0</v>
      </c>
      <c r="K9" s="69">
        <f t="shared" si="3"/>
        <v>0</v>
      </c>
      <c r="L9" s="69">
        <f t="shared" si="0"/>
        <v>0</v>
      </c>
    </row>
    <row r="10" spans="1:12" ht="49.5" customHeight="1">
      <c r="A10" s="67" t="s">
        <v>12</v>
      </c>
      <c r="B10" s="68">
        <v>0</v>
      </c>
      <c r="C10" s="68">
        <v>0</v>
      </c>
      <c r="D10" s="68"/>
      <c r="E10" s="68">
        <v>0</v>
      </c>
      <c r="F10" s="68">
        <f t="shared" si="1"/>
        <v>0</v>
      </c>
      <c r="G10" s="69"/>
      <c r="H10" s="68">
        <v>0</v>
      </c>
      <c r="I10" s="69">
        <f t="shared" si="2"/>
        <v>0</v>
      </c>
      <c r="J10" s="69">
        <v>0</v>
      </c>
      <c r="K10" s="69">
        <f t="shared" si="3"/>
        <v>0</v>
      </c>
      <c r="L10" s="69">
        <f t="shared" si="0"/>
        <v>0</v>
      </c>
    </row>
    <row r="11" spans="1:12" ht="49.5" customHeight="1">
      <c r="A11" s="67" t="s">
        <v>8</v>
      </c>
      <c r="B11" s="68">
        <v>0</v>
      </c>
      <c r="C11" s="68">
        <v>0</v>
      </c>
      <c r="D11" s="68"/>
      <c r="E11" s="68">
        <v>0</v>
      </c>
      <c r="F11" s="68">
        <f t="shared" si="1"/>
        <v>0</v>
      </c>
      <c r="G11" s="69"/>
      <c r="H11" s="68">
        <v>0</v>
      </c>
      <c r="I11" s="69">
        <f t="shared" si="2"/>
        <v>0</v>
      </c>
      <c r="J11" s="69">
        <v>0</v>
      </c>
      <c r="K11" s="69">
        <f t="shared" si="3"/>
        <v>0</v>
      </c>
      <c r="L11" s="69">
        <f t="shared" si="0"/>
        <v>0</v>
      </c>
    </row>
    <row r="12" spans="1:12" ht="49.5" customHeight="1">
      <c r="A12" s="67" t="s">
        <v>11</v>
      </c>
      <c r="B12" s="68">
        <v>0</v>
      </c>
      <c r="C12" s="68">
        <v>0</v>
      </c>
      <c r="D12" s="68"/>
      <c r="E12" s="68">
        <v>0</v>
      </c>
      <c r="F12" s="68">
        <f t="shared" si="1"/>
        <v>0</v>
      </c>
      <c r="G12" s="69"/>
      <c r="H12" s="68">
        <v>0</v>
      </c>
      <c r="I12" s="69">
        <f t="shared" si="2"/>
        <v>0</v>
      </c>
      <c r="J12" s="69">
        <v>0</v>
      </c>
      <c r="K12" s="69">
        <f t="shared" si="3"/>
        <v>0</v>
      </c>
      <c r="L12" s="69">
        <f t="shared" si="0"/>
        <v>0</v>
      </c>
    </row>
    <row r="13" spans="1:12" ht="49.5" customHeight="1">
      <c r="A13" s="67" t="s">
        <v>9</v>
      </c>
      <c r="B13" s="68">
        <v>0</v>
      </c>
      <c r="C13" s="68">
        <v>0</v>
      </c>
      <c r="D13" s="68"/>
      <c r="E13" s="68">
        <v>0</v>
      </c>
      <c r="F13" s="68">
        <f t="shared" si="1"/>
        <v>0</v>
      </c>
      <c r="G13" s="69"/>
      <c r="H13" s="68">
        <v>0</v>
      </c>
      <c r="I13" s="69">
        <f t="shared" si="2"/>
        <v>0</v>
      </c>
      <c r="J13" s="69">
        <v>0</v>
      </c>
      <c r="K13" s="69">
        <f t="shared" si="3"/>
        <v>0</v>
      </c>
      <c r="L13" s="69">
        <f t="shared" si="0"/>
        <v>0</v>
      </c>
    </row>
    <row r="14" spans="1:12" ht="49.5" customHeight="1">
      <c r="A14" s="67" t="s">
        <v>10</v>
      </c>
      <c r="B14" s="68">
        <v>0</v>
      </c>
      <c r="C14" s="68">
        <v>0</v>
      </c>
      <c r="D14" s="68">
        <v>0</v>
      </c>
      <c r="E14" s="68">
        <v>0</v>
      </c>
      <c r="F14" s="68">
        <f>C14+E14</f>
        <v>0</v>
      </c>
      <c r="G14" s="69"/>
      <c r="H14" s="68">
        <v>0</v>
      </c>
      <c r="I14" s="69">
        <f>H14*55.15</f>
        <v>0</v>
      </c>
      <c r="J14" s="69">
        <v>0</v>
      </c>
      <c r="K14" s="69">
        <f>J14*55.15</f>
        <v>0</v>
      </c>
      <c r="L14" s="69">
        <f t="shared" si="0"/>
        <v>0</v>
      </c>
    </row>
    <row r="15" spans="1:12" ht="49.5" customHeight="1">
      <c r="A15" s="70" t="s">
        <v>0</v>
      </c>
      <c r="B15" s="71">
        <f>SUM(B3:B14)</f>
        <v>369616067.21</v>
      </c>
      <c r="C15" s="71">
        <f>SUM(C3:C14)</f>
        <v>129213951.24000001</v>
      </c>
      <c r="D15" s="71">
        <f>SUM(D3:D14)</f>
        <v>0</v>
      </c>
      <c r="E15" s="71">
        <f aca="true" t="shared" si="4" ref="E15:L15">SUM(E3:E14)</f>
        <v>37101856.36</v>
      </c>
      <c r="F15" s="71">
        <f t="shared" si="4"/>
        <v>166315807.6</v>
      </c>
      <c r="G15" s="71">
        <f t="shared" si="4"/>
        <v>0</v>
      </c>
      <c r="H15" s="71">
        <f t="shared" si="4"/>
        <v>796005.45</v>
      </c>
      <c r="I15" s="71">
        <f t="shared" si="4"/>
        <v>43938421.7274</v>
      </c>
      <c r="J15" s="71">
        <f t="shared" si="4"/>
        <v>708326.57</v>
      </c>
      <c r="K15" s="71">
        <f t="shared" si="4"/>
        <v>39036885.0646</v>
      </c>
      <c r="L15" s="71">
        <f t="shared" si="4"/>
        <v>618907181.602</v>
      </c>
    </row>
    <row r="16" spans="1:12" ht="5.25" customHeight="1">
      <c r="A16" s="10"/>
      <c r="B16" s="8"/>
      <c r="C16" s="8"/>
      <c r="D16" s="8"/>
      <c r="E16" s="8"/>
      <c r="F16" s="8"/>
      <c r="G16" s="11"/>
      <c r="H16" s="8"/>
      <c r="I16" s="8"/>
      <c r="J16" s="8"/>
      <c r="K16" s="8"/>
      <c r="L16" s="8"/>
    </row>
    <row r="17" spans="1:12" ht="26.25" customHeight="1">
      <c r="A17" s="46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3"/>
    </row>
    <row r="18" spans="1:12" ht="24.75" customHeight="1">
      <c r="A18" s="47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3"/>
    </row>
    <row r="19" spans="1:12" ht="19.5" customHeight="1">
      <c r="A19" s="51"/>
      <c r="B19" s="52"/>
      <c r="C19" s="52"/>
      <c r="D19" s="15"/>
      <c r="E19" s="15"/>
      <c r="F19" s="15"/>
      <c r="G19" s="15"/>
      <c r="H19" s="15"/>
      <c r="I19" s="15"/>
      <c r="J19" s="15"/>
      <c r="K19" s="15"/>
      <c r="L19" s="13"/>
    </row>
    <row r="20" spans="1:12" ht="19.5" customHeight="1">
      <c r="A20" s="48"/>
      <c r="B20" s="2"/>
      <c r="C20" s="2"/>
      <c r="D20" s="2"/>
      <c r="E20" s="2"/>
      <c r="F20" s="2"/>
      <c r="G20" s="2"/>
      <c r="H20" s="2"/>
      <c r="I20" s="2"/>
      <c r="J20" s="2"/>
      <c r="K20" s="2"/>
      <c r="L20" s="13"/>
    </row>
    <row r="21" spans="1:12" ht="19.5" customHeight="1">
      <c r="A21" s="49"/>
      <c r="B21" s="4"/>
      <c r="C21" s="4"/>
      <c r="D21" s="4"/>
      <c r="E21" s="4"/>
      <c r="F21" s="4"/>
      <c r="G21" s="4"/>
      <c r="H21" s="4"/>
      <c r="I21" s="4"/>
      <c r="J21" s="4"/>
      <c r="K21" s="4"/>
      <c r="L21" s="13"/>
    </row>
    <row r="22" spans="1:12" ht="19.5" customHeight="1">
      <c r="A22" s="50"/>
      <c r="B22" s="3"/>
      <c r="C22" s="3"/>
      <c r="D22" s="3"/>
      <c r="E22" s="3"/>
      <c r="F22" s="3"/>
      <c r="G22" s="3"/>
      <c r="H22" s="3"/>
      <c r="I22" s="3"/>
      <c r="J22" s="3"/>
      <c r="K22" s="3"/>
      <c r="L22" s="13"/>
    </row>
    <row r="23" spans="1:12" ht="19.5" customHeight="1">
      <c r="A23" s="50"/>
      <c r="B23" s="3"/>
      <c r="C23" s="3"/>
      <c r="D23" s="3"/>
      <c r="E23" s="3"/>
      <c r="F23" s="3"/>
      <c r="G23" s="3"/>
      <c r="H23" s="3"/>
      <c r="I23" s="3"/>
      <c r="J23" s="3"/>
      <c r="K23" s="3"/>
      <c r="L23" s="13"/>
    </row>
    <row r="24" spans="1:12" ht="19.5" customHeight="1">
      <c r="A24" s="50"/>
      <c r="B24" s="3"/>
      <c r="C24" s="3"/>
      <c r="D24" s="3"/>
      <c r="E24" s="3"/>
      <c r="F24" s="3"/>
      <c r="G24" s="3"/>
      <c r="H24" s="3"/>
      <c r="I24" s="3"/>
      <c r="J24" s="3"/>
      <c r="K24" s="3"/>
      <c r="L24" s="13"/>
    </row>
    <row r="25" spans="1:12" ht="19.5" customHeight="1">
      <c r="A25" s="3"/>
      <c r="B25" s="3"/>
      <c r="C25" s="3"/>
      <c r="D25" s="3"/>
      <c r="E25" s="3"/>
      <c r="F25" s="1"/>
      <c r="G25" s="1"/>
      <c r="H25" s="1"/>
      <c r="I25" s="1"/>
      <c r="J25" s="1"/>
      <c r="K25" s="1"/>
      <c r="L25" s="13"/>
    </row>
    <row r="26" spans="1:12" ht="25.5" customHeight="1">
      <c r="A26" s="55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13"/>
    </row>
    <row r="27" spans="1:12" ht="30" customHeight="1">
      <c r="A27" s="53"/>
      <c r="B27" s="16"/>
      <c r="C27" s="16"/>
      <c r="D27" s="16"/>
      <c r="E27" s="16"/>
      <c r="F27" s="16"/>
      <c r="G27" s="16"/>
      <c r="H27" s="16"/>
      <c r="I27" s="16"/>
      <c r="J27" s="16"/>
      <c r="K27" s="17"/>
      <c r="L27" s="5"/>
    </row>
    <row r="28" spans="1:22" ht="51.75" customHeight="1">
      <c r="A28" s="53"/>
      <c r="B28" s="16"/>
      <c r="C28" s="16"/>
      <c r="D28" s="16"/>
      <c r="E28" s="16"/>
      <c r="F28" s="16"/>
      <c r="G28" s="16"/>
      <c r="H28" s="16"/>
      <c r="I28" s="16"/>
      <c r="J28" s="16"/>
      <c r="K28" s="17"/>
      <c r="L28" s="57"/>
      <c r="M28" s="58"/>
      <c r="N28" s="58"/>
      <c r="O28" s="58"/>
      <c r="P28" s="58"/>
      <c r="Q28" s="58"/>
      <c r="R28" s="58"/>
      <c r="S28" s="58"/>
      <c r="T28" s="58"/>
      <c r="U28" s="58"/>
      <c r="V28" s="58"/>
    </row>
    <row r="29" spans="1:12" ht="42" customHeight="1">
      <c r="A29" s="54"/>
      <c r="B29" s="18"/>
      <c r="C29" s="21"/>
      <c r="D29" s="21"/>
      <c r="E29" s="46"/>
      <c r="F29" s="46"/>
      <c r="G29" s="13"/>
      <c r="H29" s="13"/>
      <c r="I29" s="19"/>
      <c r="J29" s="20"/>
      <c r="K29" s="20"/>
      <c r="L29" s="20"/>
    </row>
    <row r="30" spans="1:12" ht="30" customHeight="1">
      <c r="A30" s="13"/>
      <c r="B30" s="13"/>
      <c r="C30" s="21"/>
      <c r="D30" s="21"/>
      <c r="E30" s="46"/>
      <c r="F30" s="46"/>
      <c r="G30" s="13"/>
      <c r="H30" s="13"/>
      <c r="I30" s="19"/>
      <c r="J30" s="20"/>
      <c r="K30" s="20"/>
      <c r="L30" s="20"/>
    </row>
    <row r="31" spans="1:12" ht="27.75" customHeight="1">
      <c r="A31" s="21"/>
      <c r="B31" s="21"/>
      <c r="C31" s="21"/>
      <c r="D31" s="21"/>
      <c r="E31" s="46"/>
      <c r="F31" s="46"/>
      <c r="G31" s="13"/>
      <c r="H31" s="13"/>
      <c r="I31" s="22"/>
      <c r="J31" s="22"/>
      <c r="K31" s="22"/>
      <c r="L31" s="22"/>
    </row>
    <row r="32" spans="1:12" ht="27.75" customHeight="1">
      <c r="A32" s="23"/>
      <c r="B32" s="23"/>
      <c r="C32" s="23"/>
      <c r="D32" s="23"/>
      <c r="E32" s="46"/>
      <c r="F32" s="66"/>
      <c r="G32" s="19"/>
      <c r="H32" s="19"/>
      <c r="I32" s="24"/>
      <c r="J32" s="24"/>
      <c r="K32" s="24"/>
      <c r="L32" s="24"/>
    </row>
    <row r="33" spans="1:12" ht="19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6"/>
    </row>
    <row r="34" spans="1:12" ht="19.5" customHeight="1" hidden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7"/>
    </row>
    <row r="35" spans="1:12" ht="27.75" customHeight="1">
      <c r="A35" s="59"/>
      <c r="B35" s="59"/>
      <c r="C35" s="63"/>
      <c r="D35" s="25"/>
      <c r="E35" s="25"/>
      <c r="F35" s="25"/>
      <c r="G35" s="25"/>
      <c r="H35" s="25"/>
      <c r="I35" s="25"/>
      <c r="J35" s="28"/>
      <c r="K35" s="28"/>
      <c r="L35" s="29"/>
    </row>
    <row r="36" spans="1:12" ht="19.5">
      <c r="A36" s="60"/>
      <c r="B36" s="61"/>
      <c r="C36" s="64"/>
      <c r="D36" s="30"/>
      <c r="E36" s="30"/>
      <c r="F36" s="30"/>
      <c r="G36" s="30"/>
      <c r="H36" s="30"/>
      <c r="I36" s="30"/>
      <c r="J36" s="31"/>
      <c r="K36" s="31"/>
      <c r="L36" s="29"/>
    </row>
    <row r="37" spans="1:12" ht="15">
      <c r="A37" s="61"/>
      <c r="B37" s="62"/>
      <c r="C37" s="65"/>
      <c r="D37" s="32"/>
      <c r="E37" s="32"/>
      <c r="F37" s="32"/>
      <c r="G37" s="32"/>
      <c r="H37" s="32"/>
      <c r="I37" s="32"/>
      <c r="J37" s="33"/>
      <c r="K37" s="33"/>
      <c r="L37" s="33"/>
    </row>
    <row r="38" spans="1:12" ht="23.25" customHeight="1">
      <c r="A38" s="34"/>
      <c r="B38" s="35"/>
      <c r="C38" s="35"/>
      <c r="D38" s="35"/>
      <c r="E38" s="35"/>
      <c r="F38" s="35"/>
      <c r="G38" s="35"/>
      <c r="H38" s="35"/>
      <c r="I38" s="35"/>
      <c r="J38" s="36"/>
      <c r="K38" s="36"/>
      <c r="L38" s="36"/>
    </row>
    <row r="39" spans="1:12" ht="39.75" customHeight="1">
      <c r="A39" s="31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26"/>
    </row>
    <row r="40" spans="1:12" ht="89.25" customHeight="1">
      <c r="A40" s="36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9"/>
    </row>
    <row r="41" spans="1:12" ht="24.75" customHeight="1">
      <c r="A41" s="37"/>
      <c r="B41" s="40"/>
      <c r="C41" s="40"/>
      <c r="D41" s="40"/>
      <c r="E41" s="40"/>
      <c r="F41" s="40"/>
      <c r="G41" s="40"/>
      <c r="H41" s="40"/>
      <c r="I41" s="41"/>
      <c r="J41" s="41"/>
      <c r="K41" s="41"/>
      <c r="L41" s="26"/>
    </row>
    <row r="42" spans="1:12" ht="66.75" customHeight="1">
      <c r="A42" s="38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5"/>
    </row>
    <row r="43" spans="1:12" ht="54" customHeight="1">
      <c r="A43" s="40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4"/>
    </row>
    <row r="44" spans="1:12" ht="64.5" customHeight="1">
      <c r="A44" s="42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</row>
    <row r="45" spans="1:11" ht="15" customHeight="1">
      <c r="A45" s="43"/>
      <c r="B45" s="29"/>
      <c r="C45" s="29"/>
      <c r="D45" s="29"/>
      <c r="E45" s="29"/>
      <c r="F45" s="29"/>
      <c r="G45" s="5"/>
      <c r="H45" s="5"/>
      <c r="I45" s="5"/>
      <c r="J45" s="5"/>
      <c r="K45" s="5"/>
    </row>
    <row r="46" spans="1:11" ht="99.75" customHeight="1">
      <c r="A46" s="29"/>
      <c r="B46" s="42"/>
      <c r="C46" s="42"/>
      <c r="D46" s="42"/>
      <c r="E46" s="42"/>
      <c r="F46" s="42"/>
      <c r="G46" s="42"/>
      <c r="H46" s="42"/>
      <c r="I46" s="42"/>
      <c r="J46" s="42"/>
      <c r="K46" s="42"/>
    </row>
    <row r="47" spans="1:11" ht="15">
      <c r="A47" s="29"/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11" ht="78.75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</row>
    <row r="49" spans="1:11" ht="14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1:11" ht="75" customHeight="1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</row>
    <row r="51" spans="1:11" ht="14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1:11" ht="15">
      <c r="A52" s="42"/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1:11" ht="14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1:11" ht="14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11" ht="14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</row>
    <row r="56" spans="1:11" ht="14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1:11" ht="14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</row>
    <row r="58" spans="1:11" ht="14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</row>
    <row r="59" spans="1:11" ht="14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</row>
    <row r="60" spans="1:11" ht="14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</row>
    <row r="61" spans="1:11" ht="14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</row>
    <row r="62" spans="1:11" ht="14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ht="14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</row>
    <row r="64" spans="1:11" ht="14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</row>
    <row r="65" spans="1:11" ht="14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</row>
    <row r="66" spans="1:11" ht="14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</row>
    <row r="67" spans="1:11" ht="14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</row>
    <row r="68" spans="1:11" ht="14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</row>
    <row r="69" spans="1:11" ht="14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</row>
    <row r="70" spans="1:11" ht="14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</row>
    <row r="71" spans="1:11" ht="14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</row>
    <row r="72" spans="1:11" ht="14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</row>
    <row r="73" spans="1:11" ht="14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</row>
    <row r="74" spans="1:11" ht="14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</row>
    <row r="75" spans="1:11" ht="14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</row>
    <row r="76" spans="1:11" ht="14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</row>
    <row r="77" spans="1:11" ht="14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</row>
    <row r="78" spans="1:11" ht="14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</row>
    <row r="79" spans="1:11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</row>
    <row r="80" spans="1:11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</row>
    <row r="81" spans="1:11" ht="14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</row>
    <row r="82" spans="1:11" ht="14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</row>
    <row r="83" spans="1:11" ht="14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</row>
    <row r="84" spans="1:11" ht="14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</row>
    <row r="85" spans="1:11" ht="14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</row>
    <row r="86" spans="1:11" ht="14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</row>
    <row r="87" spans="1:11" ht="14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1:11" ht="14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</row>
    <row r="89" spans="1:11" ht="14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</row>
    <row r="90" spans="1:11" ht="14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</row>
    <row r="91" spans="1:11" ht="14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</row>
    <row r="92" spans="1:11" ht="14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</row>
    <row r="93" spans="1:11" ht="14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</row>
    <row r="94" spans="1:11" ht="14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</row>
    <row r="95" spans="1:11" ht="14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</row>
    <row r="96" spans="1:11" ht="14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</row>
    <row r="97" spans="1:11" ht="14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</row>
    <row r="98" spans="1:11" ht="14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</row>
    <row r="99" spans="1:11" ht="14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</row>
    <row r="100" spans="1:11" ht="14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</row>
    <row r="101" spans="1:11" ht="14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</row>
    <row r="102" spans="1:11" ht="14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</row>
    <row r="103" spans="1:11" ht="14.25">
      <c r="A103" s="8"/>
      <c r="B103" s="45"/>
      <c r="C103" s="45"/>
      <c r="D103" s="45"/>
      <c r="E103" s="45"/>
      <c r="F103" s="45"/>
      <c r="G103" s="45"/>
      <c r="H103" s="45"/>
      <c r="I103" s="45"/>
      <c r="J103" s="45"/>
      <c r="K103" s="45"/>
    </row>
    <row r="104" spans="1:11" ht="14.25">
      <c r="A104" s="8"/>
      <c r="B104" s="45"/>
      <c r="C104" s="45"/>
      <c r="D104" s="45"/>
      <c r="E104" s="45"/>
      <c r="F104" s="45"/>
      <c r="G104" s="45"/>
      <c r="H104" s="45"/>
      <c r="I104" s="45"/>
      <c r="J104" s="45"/>
      <c r="K104" s="45"/>
    </row>
    <row r="105" spans="1:11" ht="14.2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</row>
    <row r="106" spans="1:11" ht="14.2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</row>
    <row r="107" spans="1:11" ht="14.2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</row>
    <row r="108" spans="1:11" ht="14.2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</row>
    <row r="109" spans="1:11" ht="14.2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</row>
    <row r="110" spans="1:11" ht="14.2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</row>
    <row r="111" spans="1:11" ht="14.2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</row>
    <row r="112" spans="1:11" ht="14.2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</row>
    <row r="113" spans="1:11" ht="14.2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</row>
    <row r="114" ht="14.25">
      <c r="A114" s="45"/>
    </row>
    <row r="115" ht="14.25">
      <c r="A115" s="45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scale="65" r:id="rId1"/>
  <headerFooter alignWithMargins="0">
    <oddFooter>&amp;LJlópez&amp;F&amp;D]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Encnormal</dc:creator>
  <cp:keywords/>
  <dc:description/>
  <cp:lastModifiedBy>Laira lc. Chavez</cp:lastModifiedBy>
  <cp:lastPrinted>2023-06-06T14:58:16Z</cp:lastPrinted>
  <dcterms:created xsi:type="dcterms:W3CDTF">2005-03-02T13:47:17Z</dcterms:created>
  <dcterms:modified xsi:type="dcterms:W3CDTF">2023-06-13T19:05:44Z</dcterms:modified>
  <cp:category/>
  <cp:version/>
  <cp:contentType/>
  <cp:contentStatus/>
</cp:coreProperties>
</file>