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xr:revisionPtr revIDLastSave="0" documentId="13_ncr:1_{6278ADE6-F9EE-4B75-8820-8CAD40D8A15E}" xr6:coauthVersionLast="47" xr6:coauthVersionMax="47" xr10:uidLastSave="{00000000-0000-0000-0000-000000000000}"/>
  <bookViews>
    <workbookView xWindow="-120" yWindow="-120" windowWidth="20730" windowHeight="11160" tabRatio="960" xr2:uid="{00000000-000D-0000-FFFF-FFFF00000000}"/>
  </bookViews>
  <sheets>
    <sheet name="Resumen General (2)" sheetId="16" r:id="rId1"/>
  </sheets>
  <definedNames>
    <definedName name="_xlnm.Print_Area" localSheetId="0">'Resumen General (2)'!$A$1:$L$50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6" l="1"/>
  <c r="L24" i="16" s="1"/>
  <c r="J25" i="16"/>
  <c r="H25" i="16"/>
  <c r="E25" i="16"/>
  <c r="C25" i="16"/>
  <c r="D25" i="16"/>
  <c r="B25" i="16"/>
  <c r="K25" i="16"/>
  <c r="I25" i="16"/>
  <c r="F23" i="16"/>
  <c r="G25" i="16"/>
  <c r="L22" i="16"/>
  <c r="L13" i="16"/>
  <c r="L15" i="16"/>
  <c r="L16" i="16"/>
  <c r="L17" i="16"/>
  <c r="L19" i="16"/>
  <c r="L20" i="16"/>
  <c r="L21" i="16"/>
  <c r="L14" i="16"/>
  <c r="L18" i="16"/>
  <c r="M28" i="16"/>
  <c r="F25" i="16" l="1"/>
  <c r="C48" i="16" s="1"/>
  <c r="C50" i="16" s="1"/>
  <c r="L23" i="16"/>
  <c r="L25" i="16" s="1"/>
</calcChain>
</file>

<file path=xl/sharedStrings.xml><?xml version="1.0" encoding="utf-8"?>
<sst xmlns="http://schemas.openxmlformats.org/spreadsheetml/2006/main" count="61" uniqueCount="61">
  <si>
    <t>TOTAL</t>
  </si>
  <si>
    <t>MESES</t>
  </si>
  <si>
    <t>ENERO</t>
  </si>
  <si>
    <t>MARZO</t>
  </si>
  <si>
    <t>FEBRERO</t>
  </si>
  <si>
    <t>ABRIL</t>
  </si>
  <si>
    <t>MAYO</t>
  </si>
  <si>
    <t>JUNIO</t>
  </si>
  <si>
    <t>JULIO</t>
  </si>
  <si>
    <t>SEPTIEMBRE</t>
  </si>
  <si>
    <t>NOVIEMBRE</t>
  </si>
  <si>
    <t>DICIEMBRE</t>
  </si>
  <si>
    <t>(EN RD$ Y US$)</t>
  </si>
  <si>
    <t>DIRECCIÓN GENERAL DE PASAPORTES</t>
  </si>
  <si>
    <t>EQUIVALENTES               US$ / RD$</t>
  </si>
  <si>
    <t>TOTAL GENERAL</t>
  </si>
  <si>
    <t xml:space="preserve">US$ DOLLAR </t>
  </si>
  <si>
    <t xml:space="preserve">OCTUBRE   </t>
  </si>
  <si>
    <t>COLECTORA</t>
  </si>
  <si>
    <t>240-015423-0</t>
  </si>
  <si>
    <t>BANCO DE RESERVAS</t>
  </si>
  <si>
    <t>CUENTAS RECAUDADORAS</t>
  </si>
  <si>
    <t>SECCION DE INGRESOS</t>
  </si>
  <si>
    <t>AGOSTO</t>
  </si>
  <si>
    <t>314-000015-4</t>
  </si>
  <si>
    <t>US$ DOLLAR</t>
  </si>
  <si>
    <t>EQUIVALENTES US$ / RD$</t>
  </si>
  <si>
    <t>010-251875-0                           (010-249550-5)</t>
  </si>
  <si>
    <t>COBROS CON TARJETA DE CREDITO</t>
  </si>
  <si>
    <t>CUENTA UNICA TESORERIA NACIONAL</t>
  </si>
  <si>
    <t>RECAUDACION  IMPUESTOS</t>
  </si>
  <si>
    <t>TOTAL CUT</t>
  </si>
  <si>
    <t>ELABORADO POR:  LICDA. JOSEFINA LOPEZ</t>
  </si>
  <si>
    <t>Nota 02:  Favor tomar otra de que los valores reflejados en Tarjeta de Crédito reportados por las Oficinas Provinciales y Sede Central están presentados en montos Brutos.  (Sin aplicar el descuento del 2.35% de descuento).</t>
  </si>
  <si>
    <t>Se realizaron Varios Ajustes en el Libro de la Cuenta Única del Tesorero, las cuales detallamos a continuación:</t>
  </si>
  <si>
    <t>USD DOLLAR</t>
  </si>
  <si>
    <t>010-250837-2</t>
  </si>
  <si>
    <t>DIVISION DE TESORERIA (SECCION DE INGRESOS)</t>
  </si>
  <si>
    <t xml:space="preserve">REPORTE DE RECAUDACIONES </t>
  </si>
  <si>
    <t>DEPARTAMENTO FINANCIERO</t>
  </si>
  <si>
    <t>APROBADO POR:  LIC. MANUEL FLORIAN LABOUR</t>
  </si>
  <si>
    <t xml:space="preserve"> Total </t>
  </si>
  <si>
    <t>ENERO - DICIEMBRE 2023</t>
  </si>
  <si>
    <t>d)  Corrección Carnet RD$ 3,990.00, correspondiente; (Febrero $3,990.00 ).</t>
  </si>
  <si>
    <t>e)  Otras Transferencias Recibidas de SIRITE: RD$2,600.00, correspondiente a; (Mayo y entro en Junio $2,400.00); ( Junio y entro en Julio $200.00).</t>
  </si>
  <si>
    <t xml:space="preserve"> </t>
  </si>
  <si>
    <t>f) Ingresos por Deducciones Recibidas RD$20,000.00 (Septiembre $20,000.00).</t>
  </si>
  <si>
    <t>Nota :  Tasa de conversión Enero - Diciembre 2023 del Banco Central e Impuestos Internos:  (Enero $56.37; Febrero $55.88; Marzo $54.80; Abril $54.57; Mayo $54.37; Junio $54.71; Julio $55.68; Agosto $56.46; Septiembre $56.62; Octubre $56.68;  Noviembre $56.71;  Diciembre $57.21).</t>
  </si>
  <si>
    <t>b)  Transferencia Recibida por Servicios Ofrecidos a los Consulados RD$107,493,763.50 (Enero $5,316,121.23; $2,054,424.85; Marzo $18,278,184.07; Abril $5,807,650.58; Mayo $13,987,053.04; Junio $11,543,894.83; Julio $9,167,951.27: Agosto $12,038,195.16; Octubre $12,855,108.17;  Noviembre $16,445,180.30).</t>
  </si>
  <si>
    <t xml:space="preserve">c)  Transferencias Recibidas de SIRITE Comisión por Servicios por un monto de RD$11,587,400.00 (Enero $835,000.00; Febrero $660,500.00; Marzo $657,000.00; Abril $663,500.00; Mayo $1,051,900.00; Junio $1,136,400.00; Julio $1,020,700.00: Agosto $1,096,200.00; Septiembre $1,230,100.00; Octubre $1,667,300.00;  Noviembre $1,568,800.00).  </t>
  </si>
  <si>
    <t>f) Favor tomar nota que en la Cuenta Colectora están incluidos las Comisiones de los Impuestos por un monto de RD$12,854,134.58 (Enero $599,277.54; Febrero 666,899.92; Marzo $754,247.74; Abril $544,740.06; Mayo $839,252.21; Junio $797,213.97; Julio $4,084.067.50: Agosto $3,769,555.50; Septiembre $220,395.81; Octubre $263,304.59; Noviembre $315,179.74). correspondientes a Tarjeta de Crédito 2023. respectivamente.</t>
  </si>
  <si>
    <t>Ingresos Cuenta CUT Año 2023 (Ene-Diciembre)</t>
  </si>
  <si>
    <t>Otros Ingresos Ene - Noviembre Año 2023</t>
  </si>
  <si>
    <t xml:space="preserve">Nota:  Los datos suministrados en el mes de Diciembre están sujeto a Revisión Tesorería Nacional Vs. Banco de Reservas.  </t>
  </si>
  <si>
    <t>a) Se ajustó el valor correspondiente a Deducciones Seguro Complementario a Empleados por RD$548,854.23 (Enero $43,693.11; Febrero $45,075.11; Marzo $45,864.67; Abril $45,864.67; Mayo $45,864.67; Junio $48,133.12; Julio $46,151.88; Agosto $50,358.79; Septiembre $55,821.07; Octubre $59,799.32; Noviembre $62,227.82 )</t>
  </si>
  <si>
    <t>g) Nota de Crédito Partida NO Incluidas en el mes de Septiembre:  RD$37,900.00 (Septiembre $37,900.00).</t>
  </si>
  <si>
    <t>REVISADO POR:  LICDA. LUISA GUZMAN</t>
  </si>
  <si>
    <t>AUX. DE LA DIVISION DE TESORERIA</t>
  </si>
  <si>
    <t>ENCDA. DE LA DIVISION DE TESORERIA</t>
  </si>
  <si>
    <t>EN REPRESENTACION DE LA LICDA. VILMA LUGO</t>
  </si>
  <si>
    <t>DIRECTOR ADMINISTRATIVO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</si>
</sst>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_-;\-* #,##0.00_-;_-* &quot;-&quot;??_-;_-@_-"/>
    <numFmt numFmtId="166" formatCode="_-* #,##0.00\ _€_-;\-* #,##0.00\ _€_-;_-* &quot;-&quot;??\ _€_-;_-@_-"/>
    <numFmt numFmtId="167" formatCode="_([$€]* #,##0.00_);_([$€]* \(#,##0.00\);_([$€]* &quot;-&quot;??_);_(@_)"/>
  </numFmts>
  <fonts count="15" x14ac:knownFonts="1">
    <font>
      <sz val="10"/>
      <name val="Arial"/>
    </font>
    <font>
      <sz val="10"/>
      <name val="Arial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u/>
      <sz val="9"/>
      <color rgb="FFFF0000"/>
      <name val="Arial"/>
      <family val="2"/>
    </font>
    <font>
      <b/>
      <sz val="9"/>
      <name val="Arial"/>
      <family val="2"/>
    </font>
    <font>
      <b/>
      <u val="singleAccounting"/>
      <sz val="9"/>
      <color theme="1"/>
      <name val="Arial"/>
      <family val="2"/>
    </font>
    <font>
      <b/>
      <u val="singleAccounting"/>
      <sz val="9"/>
      <color rgb="FFFF0000"/>
      <name val="Arial"/>
      <family val="2"/>
    </font>
    <font>
      <b/>
      <sz val="9"/>
      <color indexed="10"/>
      <name val="Arial"/>
      <family val="2"/>
    </font>
    <font>
      <sz val="9"/>
      <color indexed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0">
    <xf numFmtId="0" fontId="0" fillId="0" borderId="0" xfId="0"/>
    <xf numFmtId="166" fontId="4" fillId="0" borderId="0" xfId="0" applyNumberFormat="1" applyFont="1"/>
    <xf numFmtId="166" fontId="3" fillId="0" borderId="0" xfId="0" applyNumberFormat="1" applyFont="1"/>
    <xf numFmtId="166" fontId="3" fillId="0" borderId="0" xfId="0" applyNumberFormat="1" applyFont="1" applyAlignment="1">
      <alignment horizontal="center"/>
    </xf>
    <xf numFmtId="166" fontId="5" fillId="0" borderId="0" xfId="0" applyNumberFormat="1" applyFont="1"/>
    <xf numFmtId="0" fontId="3" fillId="3" borderId="23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 wrapText="1"/>
    </xf>
    <xf numFmtId="0" fontId="3" fillId="3" borderId="27" xfId="0" applyFont="1" applyFill="1" applyBorder="1" applyAlignment="1">
      <alignment vertical="center"/>
    </xf>
    <xf numFmtId="0" fontId="3" fillId="3" borderId="29" xfId="0" applyFont="1" applyFill="1" applyBorder="1" applyAlignment="1">
      <alignment horizontal="center" wrapText="1"/>
    </xf>
    <xf numFmtId="0" fontId="3" fillId="3" borderId="29" xfId="0" applyFont="1" applyFill="1" applyBorder="1" applyAlignment="1">
      <alignment vertical="top" wrapText="1"/>
    </xf>
    <xf numFmtId="0" fontId="3" fillId="3" borderId="30" xfId="0" applyFont="1" applyFill="1" applyBorder="1" applyAlignment="1">
      <alignment horizont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wrapText="1"/>
    </xf>
    <xf numFmtId="0" fontId="3" fillId="3" borderId="23" xfId="0" applyFont="1" applyFill="1" applyBorder="1" applyAlignment="1">
      <alignment wrapText="1"/>
    </xf>
    <xf numFmtId="0" fontId="3" fillId="3" borderId="23" xfId="0" applyFont="1" applyFill="1" applyBorder="1" applyAlignment="1">
      <alignment horizontal="justify"/>
    </xf>
    <xf numFmtId="0" fontId="3" fillId="3" borderId="28" xfId="0" applyFont="1" applyFill="1" applyBorder="1" applyAlignment="1">
      <alignment horizontal="justify"/>
    </xf>
    <xf numFmtId="0" fontId="5" fillId="0" borderId="2" xfId="0" applyFont="1" applyBorder="1"/>
    <xf numFmtId="166" fontId="6" fillId="0" borderId="3" xfId="3" applyNumberFormat="1" applyFont="1" applyFill="1" applyBorder="1" applyAlignment="1" applyProtection="1"/>
    <xf numFmtId="166" fontId="6" fillId="0" borderId="9" xfId="3" applyNumberFormat="1" applyFont="1" applyFill="1" applyBorder="1" applyAlignment="1" applyProtection="1"/>
    <xf numFmtId="166" fontId="5" fillId="0" borderId="15" xfId="3" applyNumberFormat="1" applyFont="1" applyFill="1" applyBorder="1" applyAlignment="1" applyProtection="1"/>
    <xf numFmtId="166" fontId="5" fillId="0" borderId="16" xfId="3" applyNumberFormat="1" applyFont="1" applyFill="1" applyBorder="1" applyAlignment="1" applyProtection="1"/>
    <xf numFmtId="166" fontId="6" fillId="0" borderId="4" xfId="3" applyNumberFormat="1" applyFont="1" applyFill="1" applyBorder="1" applyAlignment="1" applyProtection="1"/>
    <xf numFmtId="166" fontId="5" fillId="0" borderId="9" xfId="3" applyNumberFormat="1" applyFont="1" applyFill="1" applyBorder="1" applyAlignment="1" applyProtection="1"/>
    <xf numFmtId="166" fontId="5" fillId="0" borderId="5" xfId="3" applyNumberFormat="1" applyFont="1" applyFill="1" applyBorder="1" applyAlignment="1" applyProtection="1"/>
    <xf numFmtId="0" fontId="5" fillId="0" borderId="6" xfId="0" applyFont="1" applyBorder="1"/>
    <xf numFmtId="166" fontId="5" fillId="0" borderId="7" xfId="3" applyNumberFormat="1" applyFont="1" applyFill="1" applyBorder="1" applyAlignment="1" applyProtection="1"/>
    <xf numFmtId="166" fontId="6" fillId="0" borderId="8" xfId="3" applyNumberFormat="1" applyFont="1" applyFill="1" applyBorder="1" applyAlignment="1" applyProtection="1"/>
    <xf numFmtId="166" fontId="5" fillId="0" borderId="3" xfId="3" applyNumberFormat="1" applyFont="1" applyFill="1" applyBorder="1" applyAlignment="1" applyProtection="1"/>
    <xf numFmtId="166" fontId="7" fillId="0" borderId="0" xfId="0" applyNumberFormat="1" applyFont="1"/>
    <xf numFmtId="166" fontId="6" fillId="0" borderId="3" xfId="3" applyNumberFormat="1" applyFont="1" applyFill="1" applyBorder="1" applyAlignment="1" applyProtection="1">
      <alignment horizontal="left" indent="1"/>
    </xf>
    <xf numFmtId="0" fontId="5" fillId="0" borderId="10" xfId="0" applyFont="1" applyBorder="1"/>
    <xf numFmtId="0" fontId="5" fillId="0" borderId="11" xfId="0" applyFont="1" applyBorder="1"/>
    <xf numFmtId="0" fontId="3" fillId="2" borderId="12" xfId="0" applyFont="1" applyFill="1" applyBorder="1" applyAlignment="1">
      <alignment horizontal="center"/>
    </xf>
    <xf numFmtId="166" fontId="8" fillId="0" borderId="13" xfId="0" applyNumberFormat="1" applyFont="1" applyBorder="1"/>
    <xf numFmtId="166" fontId="8" fillId="0" borderId="14" xfId="0" applyNumberFormat="1" applyFont="1" applyBorder="1"/>
    <xf numFmtId="0" fontId="3" fillId="2" borderId="1" xfId="0" applyFont="1" applyFill="1" applyBorder="1"/>
    <xf numFmtId="0" fontId="3" fillId="0" borderId="0" xfId="0" applyFont="1" applyAlignment="1">
      <alignment horizontal="justify" wrapText="1"/>
    </xf>
    <xf numFmtId="165" fontId="3" fillId="0" borderId="0" xfId="0" applyNumberFormat="1" applyFont="1"/>
    <xf numFmtId="0" fontId="8" fillId="0" borderId="0" xfId="0" applyFont="1" applyAlignment="1">
      <alignment horizontal="left" wrapText="1"/>
    </xf>
    <xf numFmtId="0" fontId="5" fillId="0" borderId="0" xfId="0" applyFont="1"/>
    <xf numFmtId="0" fontId="3" fillId="0" borderId="0" xfId="0" applyFont="1"/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43" fontId="7" fillId="0" borderId="0" xfId="2" applyFont="1" applyAlignment="1">
      <alignment horizontal="left" wrapText="1"/>
    </xf>
    <xf numFmtId="0" fontId="4" fillId="0" borderId="0" xfId="0" applyFont="1"/>
    <xf numFmtId="43" fontId="8" fillId="4" borderId="26" xfId="2" applyFont="1" applyFill="1" applyBorder="1" applyAlignment="1">
      <alignment wrapText="1"/>
    </xf>
    <xf numFmtId="43" fontId="7" fillId="0" borderId="0" xfId="2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justify"/>
    </xf>
    <xf numFmtId="43" fontId="8" fillId="4" borderId="33" xfId="2" applyFont="1" applyFill="1" applyBorder="1" applyAlignment="1"/>
    <xf numFmtId="43" fontId="8" fillId="4" borderId="0" xfId="2" applyFont="1" applyFill="1" applyBorder="1" applyAlignment="1">
      <alignment horizontal="left" wrapText="1"/>
    </xf>
    <xf numFmtId="43" fontId="11" fillId="4" borderId="34" xfId="2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43" fontId="8" fillId="4" borderId="27" xfId="2" applyFont="1" applyFill="1" applyBorder="1" applyAlignment="1">
      <alignment horizontal="left" wrapText="1"/>
    </xf>
    <xf numFmtId="43" fontId="6" fillId="4" borderId="18" xfId="2" applyFont="1" applyFill="1" applyBorder="1" applyAlignment="1">
      <alignment horizontal="left" wrapText="1"/>
    </xf>
    <xf numFmtId="43" fontId="8" fillId="4" borderId="28" xfId="2" applyFont="1" applyFill="1" applyBorder="1" applyAlignment="1">
      <alignment horizontal="left" wrapText="1"/>
    </xf>
    <xf numFmtId="43" fontId="5" fillId="0" borderId="0" xfId="2" applyFont="1" applyAlignment="1">
      <alignment horizontal="left" wrapText="1"/>
    </xf>
    <xf numFmtId="0" fontId="5" fillId="0" borderId="0" xfId="0" applyFont="1" applyAlignment="1">
      <alignment horizontal="left" wrapText="1"/>
    </xf>
    <xf numFmtId="43" fontId="12" fillId="0" borderId="0" xfId="2" applyFont="1" applyAlignment="1">
      <alignment horizontal="justify"/>
    </xf>
    <xf numFmtId="43" fontId="5" fillId="0" borderId="0" xfId="2" applyFont="1" applyAlignment="1">
      <alignment wrapText="1"/>
    </xf>
    <xf numFmtId="0" fontId="5" fillId="0" borderId="0" xfId="0" applyFont="1" applyAlignment="1">
      <alignment wrapText="1"/>
    </xf>
    <xf numFmtId="43" fontId="7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vertical="justify" wrapText="1"/>
    </xf>
    <xf numFmtId="0" fontId="8" fillId="0" borderId="0" xfId="0" applyFont="1" applyAlignment="1">
      <alignment wrapText="1"/>
    </xf>
    <xf numFmtId="0" fontId="3" fillId="2" borderId="0" xfId="0" applyFont="1" applyFill="1" applyAlignment="1">
      <alignment horizontal="justify"/>
    </xf>
    <xf numFmtId="43" fontId="3" fillId="0" borderId="0" xfId="0" applyNumberFormat="1" applyFont="1"/>
    <xf numFmtId="166" fontId="13" fillId="0" borderId="0" xfId="0" applyNumberFormat="1" applyFont="1" applyAlignment="1">
      <alignment horizontal="left"/>
    </xf>
    <xf numFmtId="166" fontId="3" fillId="2" borderId="0" xfId="0" applyNumberFormat="1" applyFont="1" applyFill="1" applyAlignment="1">
      <alignment horizontal="justify"/>
    </xf>
    <xf numFmtId="166" fontId="3" fillId="0" borderId="0" xfId="0" applyNumberFormat="1" applyFont="1" applyAlignment="1">
      <alignment horizontal="justify"/>
    </xf>
    <xf numFmtId="166" fontId="14" fillId="0" borderId="0" xfId="0" applyNumberFormat="1" applyFont="1"/>
    <xf numFmtId="166" fontId="2" fillId="0" borderId="0" xfId="0" applyNumberFormat="1" applyFont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top"/>
    </xf>
    <xf numFmtId="0" fontId="3" fillId="3" borderId="17" xfId="0" applyFont="1" applyFill="1" applyBorder="1" applyAlignment="1">
      <alignment horizontal="center" vertical="top"/>
    </xf>
    <xf numFmtId="0" fontId="3" fillId="3" borderId="26" xfId="0" applyFont="1" applyFill="1" applyBorder="1" applyAlignment="1">
      <alignment horizontal="center" vertical="top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 vertical="top"/>
    </xf>
    <xf numFmtId="0" fontId="3" fillId="3" borderId="18" xfId="0" applyFont="1" applyFill="1" applyBorder="1" applyAlignment="1">
      <alignment horizontal="center" vertical="top"/>
    </xf>
    <xf numFmtId="0" fontId="3" fillId="3" borderId="28" xfId="0" applyFont="1" applyFill="1" applyBorder="1" applyAlignment="1">
      <alignment horizontal="center" vertical="top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justify" wrapText="1"/>
    </xf>
    <xf numFmtId="0" fontId="8" fillId="0" borderId="0" xfId="0" applyFont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4" borderId="31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/>
    </xf>
    <xf numFmtId="0" fontId="8" fillId="4" borderId="32" xfId="0" applyFont="1" applyFill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43" fontId="7" fillId="0" borderId="0" xfId="2" applyFont="1" applyAlignment="1">
      <alignment horizontal="left" wrapText="1"/>
    </xf>
    <xf numFmtId="43" fontId="8" fillId="4" borderId="25" xfId="2" applyFont="1" applyFill="1" applyBorder="1" applyAlignment="1">
      <alignment horizontal="left" wrapText="1"/>
    </xf>
    <xf numFmtId="43" fontId="8" fillId="4" borderId="17" xfId="2" applyFont="1" applyFill="1" applyBorder="1" applyAlignment="1">
      <alignment horizontal="left" wrapText="1"/>
    </xf>
    <xf numFmtId="166" fontId="10" fillId="0" borderId="17" xfId="0" applyNumberFormat="1" applyFont="1" applyBorder="1" applyAlignment="1">
      <alignment horizontal="center"/>
    </xf>
    <xf numFmtId="166" fontId="10" fillId="0" borderId="18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</cellXfs>
  <cellStyles count="4">
    <cellStyle name="Euro" xfId="1" xr:uid="{00000000-0005-0000-0000-000000000000}"/>
    <cellStyle name="Millares" xfId="2" builtinId="3"/>
    <cellStyle name="Moneda" xfId="3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828676</xdr:colOff>
      <xdr:row>0</xdr:row>
      <xdr:rowOff>121401</xdr:rowOff>
    </xdr:from>
    <xdr:to>
      <xdr:col>2</xdr:col>
      <xdr:colOff>771525</xdr:colOff>
      <xdr:row>7</xdr:row>
      <xdr:rowOff>32154</xdr:rowOff>
    </xdr:to>
    <xdr:pic>
      <xdr:nvPicPr>
        <xdr:cNvPr id="6195" name="Imagen 1">
          <a:extLst>
            <a:ext uri="{FF2B5EF4-FFF2-40B4-BE49-F238E27FC236}">
              <a16:creationId xmlns:a16="http://schemas.microsoft.com/office/drawing/2014/main" id="{E1A3290F-C0E6-3F58-29D6-BC89F3DCE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1" y="121401"/>
          <a:ext cx="1076324" cy="1063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57"/>
  <sheetViews>
    <sheetView tabSelected="1" topLeftCell="A15" zoomScaleNormal="100" zoomScaleSheetLayoutView="100" workbookViewId="0">
      <selection activeCell="M21" sqref="M21"/>
    </sheetView>
  </sheetViews>
  <sheetFormatPr baseColWidth="10" defaultColWidth="11" defaultRowHeight="12" x14ac:dyDescent="0.2"/>
  <cols>
    <col min="1" max="1" width="15.85546875" style="1" customWidth="1"/>
    <col min="2" max="2" width="17" style="1" customWidth="1"/>
    <col min="3" max="3" width="16.28515625" style="1" customWidth="1"/>
    <col min="4" max="4" width="33.140625" style="1" hidden="1" customWidth="1"/>
    <col min="5" max="5" width="16.5703125" style="1" customWidth="1"/>
    <col min="6" max="6" width="16.140625" style="1" customWidth="1"/>
    <col min="7" max="7" width="3.140625" style="1" hidden="1" customWidth="1"/>
    <col min="8" max="8" width="13.85546875" style="1" customWidth="1"/>
    <col min="9" max="9" width="16.28515625" style="1" customWidth="1"/>
    <col min="10" max="10" width="15.85546875" style="1" customWidth="1"/>
    <col min="11" max="11" width="17.28515625" style="1" customWidth="1"/>
    <col min="12" max="12" width="18.28515625" style="1" customWidth="1"/>
    <col min="13" max="13" width="31.85546875" style="1" customWidth="1"/>
    <col min="14" max="14" width="25.5703125" style="1" bestFit="1" customWidth="1"/>
    <col min="15" max="15" width="11.140625" style="1" bestFit="1" customWidth="1"/>
    <col min="16" max="16" width="23.85546875" style="1" bestFit="1" customWidth="1"/>
    <col min="17" max="17" width="25.5703125" style="1" bestFit="1" customWidth="1"/>
    <col min="18" max="18" width="16.5703125" style="1" bestFit="1" customWidth="1"/>
    <col min="19" max="19" width="22.28515625" style="1" bestFit="1" customWidth="1"/>
    <col min="20" max="20" width="23.85546875" style="1" bestFit="1" customWidth="1"/>
    <col min="21" max="21" width="19.85546875" style="1" bestFit="1" customWidth="1"/>
    <col min="22" max="22" width="23.85546875" style="1" bestFit="1" customWidth="1"/>
    <col min="23" max="23" width="25.5703125" style="1" bestFit="1" customWidth="1"/>
    <col min="24" max="16384" width="11" style="1"/>
  </cols>
  <sheetData>
    <row r="1" spans="1:20" ht="15" x14ac:dyDescent="0.25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20" ht="15" x14ac:dyDescent="0.25">
      <c r="A2" s="73" t="s">
        <v>39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20" ht="15" x14ac:dyDescent="0.25">
      <c r="A3" s="73" t="s">
        <v>37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20" ht="15" x14ac:dyDescent="0.25">
      <c r="A4" s="73" t="s">
        <v>38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2"/>
      <c r="N4" s="2"/>
      <c r="O4" s="2"/>
      <c r="P4" s="2"/>
      <c r="Q4" s="2"/>
      <c r="R4" s="2"/>
      <c r="S4" s="2"/>
      <c r="T4" s="2"/>
    </row>
    <row r="5" spans="1:20" ht="15" x14ac:dyDescent="0.25">
      <c r="A5" s="73" t="s">
        <v>42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20" ht="15" x14ac:dyDescent="0.25">
      <c r="A6" s="73" t="s">
        <v>12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20" ht="0.7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20" ht="9" customHeight="1" thickBot="1" x14ac:dyDescent="0.25">
      <c r="A8" s="3"/>
      <c r="B8" s="3"/>
      <c r="C8" s="3"/>
      <c r="D8" s="3"/>
      <c r="E8" s="3"/>
      <c r="F8" s="3"/>
      <c r="G8" s="4"/>
      <c r="H8" s="4"/>
      <c r="I8" s="4"/>
      <c r="J8" s="4"/>
      <c r="K8" s="4"/>
    </row>
    <row r="9" spans="1:20" ht="18" customHeight="1" thickBot="1" x14ac:dyDescent="0.25">
      <c r="A9" s="74" t="s">
        <v>1</v>
      </c>
      <c r="B9" s="87" t="s">
        <v>21</v>
      </c>
      <c r="C9" s="88"/>
      <c r="D9" s="88"/>
      <c r="E9" s="89"/>
      <c r="F9" s="88"/>
      <c r="G9" s="88"/>
      <c r="H9" s="88"/>
      <c r="I9" s="88"/>
      <c r="J9" s="88"/>
      <c r="K9" s="89"/>
      <c r="L9" s="74" t="s">
        <v>15</v>
      </c>
    </row>
    <row r="10" spans="1:20" ht="17.25" customHeight="1" x14ac:dyDescent="0.2">
      <c r="A10" s="75"/>
      <c r="B10" s="6" t="s">
        <v>18</v>
      </c>
      <c r="C10" s="77" t="s">
        <v>29</v>
      </c>
      <c r="D10" s="78"/>
      <c r="E10" s="79"/>
      <c r="F10" s="78"/>
      <c r="G10" s="79"/>
      <c r="H10" s="80" t="s">
        <v>36</v>
      </c>
      <c r="I10" s="81"/>
      <c r="J10" s="80" t="s">
        <v>24</v>
      </c>
      <c r="K10" s="81"/>
      <c r="L10" s="75"/>
    </row>
    <row r="11" spans="1:20" ht="27" customHeight="1" thickBot="1" x14ac:dyDescent="0.25">
      <c r="A11" s="75"/>
      <c r="B11" s="7" t="s">
        <v>20</v>
      </c>
      <c r="C11" s="84" t="s">
        <v>19</v>
      </c>
      <c r="D11" s="85"/>
      <c r="E11" s="86"/>
      <c r="F11" s="86"/>
      <c r="G11" s="8"/>
      <c r="H11" s="82"/>
      <c r="I11" s="83"/>
      <c r="J11" s="82"/>
      <c r="K11" s="83"/>
      <c r="L11" s="75"/>
    </row>
    <row r="12" spans="1:20" ht="39.75" customHeight="1" thickBot="1" x14ac:dyDescent="0.25">
      <c r="A12" s="76"/>
      <c r="B12" s="9" t="s">
        <v>27</v>
      </c>
      <c r="C12" s="9" t="s">
        <v>30</v>
      </c>
      <c r="D12" s="10"/>
      <c r="E12" s="11" t="s">
        <v>28</v>
      </c>
      <c r="F12" s="12" t="s">
        <v>31</v>
      </c>
      <c r="G12" s="13" t="s">
        <v>16</v>
      </c>
      <c r="H12" s="14" t="s">
        <v>35</v>
      </c>
      <c r="I12" s="15" t="s">
        <v>14</v>
      </c>
      <c r="J12" s="5" t="s">
        <v>25</v>
      </c>
      <c r="K12" s="16" t="s">
        <v>26</v>
      </c>
      <c r="L12" s="76"/>
    </row>
    <row r="13" spans="1:20" ht="24.95" customHeight="1" x14ac:dyDescent="0.2">
      <c r="A13" s="17" t="s">
        <v>2</v>
      </c>
      <c r="B13" s="18">
        <v>66273500</v>
      </c>
      <c r="C13" s="19">
        <v>20247150</v>
      </c>
      <c r="D13" s="19"/>
      <c r="E13" s="19">
        <v>5247935.6900000004</v>
      </c>
      <c r="F13" s="20">
        <v>25495085.690000001</v>
      </c>
      <c r="G13" s="21"/>
      <c r="H13" s="22">
        <v>188116.72</v>
      </c>
      <c r="I13" s="23">
        <v>10604139.5064</v>
      </c>
      <c r="J13" s="23">
        <v>125032.13</v>
      </c>
      <c r="K13" s="20">
        <v>7048061.1681000004</v>
      </c>
      <c r="L13" s="24">
        <f>+B13+F13+I13+K13</f>
        <v>109420786.3645</v>
      </c>
    </row>
    <row r="14" spans="1:20" ht="24.95" customHeight="1" x14ac:dyDescent="0.2">
      <c r="A14" s="25" t="s">
        <v>4</v>
      </c>
      <c r="B14" s="18">
        <v>41612350</v>
      </c>
      <c r="C14" s="18">
        <v>18942800</v>
      </c>
      <c r="D14" s="18"/>
      <c r="E14" s="18">
        <v>5992976.1399999997</v>
      </c>
      <c r="F14" s="18">
        <v>24935776.140000001</v>
      </c>
      <c r="G14" s="26"/>
      <c r="H14" s="27">
        <v>154796.79999999999</v>
      </c>
      <c r="I14" s="28">
        <v>8650045.1840000004</v>
      </c>
      <c r="J14" s="23">
        <v>129042.41</v>
      </c>
      <c r="K14" s="28">
        <v>7210889.8708000006</v>
      </c>
      <c r="L14" s="24">
        <f>B14+F14+I14+K14</f>
        <v>82409061.194800004</v>
      </c>
      <c r="M14" s="29"/>
    </row>
    <row r="15" spans="1:20" ht="24.95" customHeight="1" x14ac:dyDescent="0.2">
      <c r="A15" s="25" t="s">
        <v>3</v>
      </c>
      <c r="B15" s="18">
        <v>71148400</v>
      </c>
      <c r="C15" s="18">
        <v>25437300</v>
      </c>
      <c r="D15" s="18"/>
      <c r="E15" s="18">
        <v>8808822.2100000009</v>
      </c>
      <c r="F15" s="18">
        <v>34246122.210000001</v>
      </c>
      <c r="G15" s="26"/>
      <c r="H15" s="27">
        <v>79457.83</v>
      </c>
      <c r="I15" s="28">
        <v>4354289.0839999998</v>
      </c>
      <c r="J15" s="23">
        <v>126777.02</v>
      </c>
      <c r="K15" s="28">
        <v>6947380.6959999995</v>
      </c>
      <c r="L15" s="24">
        <f>B15+F15+I15+K15</f>
        <v>116696191.99000001</v>
      </c>
    </row>
    <row r="16" spans="1:20" ht="24.95" customHeight="1" x14ac:dyDescent="0.2">
      <c r="A16" s="25" t="s">
        <v>5</v>
      </c>
      <c r="B16" s="18">
        <v>94696800</v>
      </c>
      <c r="C16" s="18">
        <v>29790185</v>
      </c>
      <c r="D16" s="18"/>
      <c r="E16" s="18">
        <v>8352993.2599999998</v>
      </c>
      <c r="F16" s="18">
        <v>38143178.259999998</v>
      </c>
      <c r="G16" s="26"/>
      <c r="H16" s="27">
        <v>77309.679999999993</v>
      </c>
      <c r="I16" s="28">
        <v>4218789.2375999996</v>
      </c>
      <c r="J16" s="23">
        <v>128685.18</v>
      </c>
      <c r="K16" s="28">
        <v>7022350.2725999998</v>
      </c>
      <c r="L16" s="24">
        <f>+B16+F16+I16+K16</f>
        <v>144081117.77019998</v>
      </c>
    </row>
    <row r="17" spans="1:13" ht="24.95" customHeight="1" x14ac:dyDescent="0.2">
      <c r="A17" s="25" t="s">
        <v>6</v>
      </c>
      <c r="B17" s="18">
        <v>100104350</v>
      </c>
      <c r="C17" s="18">
        <v>33704400</v>
      </c>
      <c r="D17" s="18"/>
      <c r="E17" s="18">
        <v>9788600.3000000007</v>
      </c>
      <c r="F17" s="18">
        <v>43493000.299999997</v>
      </c>
      <c r="G17" s="26"/>
      <c r="H17" s="27">
        <v>296324.42</v>
      </c>
      <c r="I17" s="28">
        <v>16111158.715399999</v>
      </c>
      <c r="J17" s="23">
        <v>198789.83</v>
      </c>
      <c r="K17" s="28">
        <v>10808203.057099998</v>
      </c>
      <c r="L17" s="24">
        <f t="shared" ref="L17:L24" si="0">B17+F17+I17+K17</f>
        <v>170516712.07250002</v>
      </c>
    </row>
    <row r="18" spans="1:13" ht="24.95" customHeight="1" x14ac:dyDescent="0.2">
      <c r="A18" s="25" t="s">
        <v>7</v>
      </c>
      <c r="B18" s="30">
        <v>75748100</v>
      </c>
      <c r="C18" s="18">
        <v>28686050</v>
      </c>
      <c r="D18" s="18"/>
      <c r="E18" s="18">
        <v>9006340.4900000002</v>
      </c>
      <c r="F18" s="18">
        <v>37692390.490000002</v>
      </c>
      <c r="G18" s="26"/>
      <c r="H18" s="27">
        <v>335648.3</v>
      </c>
      <c r="I18" s="28">
        <v>18363318.493000001</v>
      </c>
      <c r="J18" s="23">
        <v>183775.99</v>
      </c>
      <c r="K18" s="28">
        <v>10054384.412899999</v>
      </c>
      <c r="L18" s="24">
        <f>+B18+F18+I18+K18</f>
        <v>141858193.39590001</v>
      </c>
    </row>
    <row r="19" spans="1:13" ht="24.95" customHeight="1" x14ac:dyDescent="0.2">
      <c r="A19" s="25" t="s">
        <v>8</v>
      </c>
      <c r="B19" s="18">
        <v>81142450</v>
      </c>
      <c r="C19" s="18">
        <v>29815080</v>
      </c>
      <c r="D19" s="18"/>
      <c r="E19" s="18">
        <v>10826596.01</v>
      </c>
      <c r="F19" s="18">
        <v>40641676.009999998</v>
      </c>
      <c r="G19" s="26"/>
      <c r="H19" s="27">
        <v>315382.53000000003</v>
      </c>
      <c r="I19" s="28">
        <v>17560499.270400003</v>
      </c>
      <c r="J19" s="23">
        <v>201180.77</v>
      </c>
      <c r="K19" s="28">
        <v>11201745.273599999</v>
      </c>
      <c r="L19" s="24">
        <f t="shared" si="0"/>
        <v>150546370.55399999</v>
      </c>
    </row>
    <row r="20" spans="1:13" ht="24.95" customHeight="1" x14ac:dyDescent="0.2">
      <c r="A20" s="31" t="s">
        <v>23</v>
      </c>
      <c r="B20" s="18">
        <v>74849250</v>
      </c>
      <c r="C20" s="18">
        <v>28213354</v>
      </c>
      <c r="D20" s="18"/>
      <c r="E20" s="18">
        <v>9538657.1999999993</v>
      </c>
      <c r="F20" s="18">
        <v>37752011.200000003</v>
      </c>
      <c r="G20" s="26"/>
      <c r="H20" s="27">
        <v>234909.66</v>
      </c>
      <c r="I20" s="28">
        <v>13262999.4036</v>
      </c>
      <c r="J20" s="23">
        <v>145876.47</v>
      </c>
      <c r="K20" s="28">
        <v>8236185.4961999999</v>
      </c>
      <c r="L20" s="24">
        <f t="shared" si="0"/>
        <v>134100446.09979999</v>
      </c>
    </row>
    <row r="21" spans="1:13" ht="24.95" customHeight="1" x14ac:dyDescent="0.2">
      <c r="A21" s="31" t="s">
        <v>9</v>
      </c>
      <c r="B21" s="18">
        <v>71258400</v>
      </c>
      <c r="C21" s="18">
        <v>28200416</v>
      </c>
      <c r="D21" s="18"/>
      <c r="E21" s="18">
        <v>9708332.0700000003</v>
      </c>
      <c r="F21" s="18">
        <v>37908748.07</v>
      </c>
      <c r="G21" s="26"/>
      <c r="H21" s="27">
        <v>375022.33</v>
      </c>
      <c r="I21" s="28">
        <v>21233764.3246</v>
      </c>
      <c r="J21" s="23">
        <v>226091.77</v>
      </c>
      <c r="K21" s="28">
        <v>12801316.017399998</v>
      </c>
      <c r="L21" s="24">
        <f t="shared" si="0"/>
        <v>143202228.412</v>
      </c>
    </row>
    <row r="22" spans="1:13" ht="24.95" customHeight="1" x14ac:dyDescent="0.2">
      <c r="A22" s="31" t="s">
        <v>17</v>
      </c>
      <c r="B22" s="18">
        <v>83051000</v>
      </c>
      <c r="C22" s="18">
        <v>28733770</v>
      </c>
      <c r="D22" s="18"/>
      <c r="E22" s="18">
        <v>10411845.65</v>
      </c>
      <c r="F22" s="18">
        <v>39145615.649999999</v>
      </c>
      <c r="G22" s="26"/>
      <c r="H22" s="27">
        <v>286354.87</v>
      </c>
      <c r="I22" s="28">
        <v>16230594.0316</v>
      </c>
      <c r="J22" s="23">
        <v>228273.76</v>
      </c>
      <c r="K22" s="28">
        <v>12938556.716800001</v>
      </c>
      <c r="L22" s="24">
        <f t="shared" si="0"/>
        <v>151365766.39840001</v>
      </c>
    </row>
    <row r="23" spans="1:13" ht="24.95" customHeight="1" x14ac:dyDescent="0.2">
      <c r="A23" s="31" t="s">
        <v>10</v>
      </c>
      <c r="B23" s="18">
        <v>70458150</v>
      </c>
      <c r="C23" s="18">
        <v>27370336.039999999</v>
      </c>
      <c r="D23" s="18"/>
      <c r="E23" s="18">
        <v>6842584.0099999998</v>
      </c>
      <c r="F23" s="18">
        <f>+C23+E23</f>
        <v>34212920.049999997</v>
      </c>
      <c r="G23" s="26"/>
      <c r="H23" s="27">
        <v>124470.16</v>
      </c>
      <c r="I23" s="28">
        <v>7058702.7699999996</v>
      </c>
      <c r="J23" s="23">
        <v>102558.41</v>
      </c>
      <c r="K23" s="28">
        <v>5816087.4299999997</v>
      </c>
      <c r="L23" s="24">
        <f t="shared" si="0"/>
        <v>117545860.25</v>
      </c>
    </row>
    <row r="24" spans="1:13" ht="24.95" customHeight="1" thickBot="1" x14ac:dyDescent="0.25">
      <c r="A24" s="32" t="s">
        <v>11</v>
      </c>
      <c r="B24" s="18">
        <v>65753938.740000002</v>
      </c>
      <c r="C24" s="18">
        <v>27052042</v>
      </c>
      <c r="D24" s="18"/>
      <c r="E24" s="18">
        <v>6763010.5</v>
      </c>
      <c r="F24" s="18">
        <f>+C24+E24</f>
        <v>33815052.5</v>
      </c>
      <c r="G24" s="26"/>
      <c r="H24" s="27">
        <v>209076.81</v>
      </c>
      <c r="I24" s="28">
        <v>11961284.300100001</v>
      </c>
      <c r="J24" s="23">
        <v>261530.4</v>
      </c>
      <c r="K24" s="28">
        <v>14962154.184</v>
      </c>
      <c r="L24" s="24">
        <f t="shared" si="0"/>
        <v>126492429.72410001</v>
      </c>
    </row>
    <row r="25" spans="1:13" ht="24.95" customHeight="1" thickTop="1" thickBot="1" x14ac:dyDescent="0.25">
      <c r="A25" s="33" t="s">
        <v>0</v>
      </c>
      <c r="B25" s="34">
        <f t="shared" ref="B25:L25" si="1">SUM(B13:B24)</f>
        <v>896096688.74000001</v>
      </c>
      <c r="C25" s="34">
        <f t="shared" si="1"/>
        <v>326192883.04000002</v>
      </c>
      <c r="D25" s="34">
        <f t="shared" si="1"/>
        <v>0</v>
      </c>
      <c r="E25" s="34">
        <f t="shared" si="1"/>
        <v>101288693.53000002</v>
      </c>
      <c r="F25" s="34">
        <f t="shared" si="1"/>
        <v>427481576.56999993</v>
      </c>
      <c r="G25" s="34">
        <f t="shared" si="1"/>
        <v>0</v>
      </c>
      <c r="H25" s="34">
        <f t="shared" si="1"/>
        <v>2676870.1100000003</v>
      </c>
      <c r="I25" s="34">
        <f t="shared" si="1"/>
        <v>149609584.32069999</v>
      </c>
      <c r="J25" s="34">
        <f t="shared" si="1"/>
        <v>2057614.1399999997</v>
      </c>
      <c r="K25" s="34">
        <f t="shared" si="1"/>
        <v>115047314.59550001</v>
      </c>
      <c r="L25" s="35">
        <f t="shared" si="1"/>
        <v>1588235164.2262001</v>
      </c>
    </row>
    <row r="26" spans="1:13" ht="5.25" customHeight="1" thickTop="1" x14ac:dyDescent="0.2">
      <c r="A26" s="36"/>
      <c r="B26" s="4"/>
      <c r="C26" s="4"/>
      <c r="D26" s="4"/>
      <c r="E26" s="4"/>
      <c r="F26" s="4"/>
      <c r="G26" s="2"/>
      <c r="H26" s="4"/>
      <c r="I26" s="4"/>
      <c r="J26" s="4"/>
      <c r="K26" s="4"/>
      <c r="L26" s="4"/>
    </row>
    <row r="27" spans="1:13" ht="27.75" customHeight="1" x14ac:dyDescent="0.2">
      <c r="A27" s="93" t="s">
        <v>47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38"/>
    </row>
    <row r="28" spans="1:13" ht="21.75" customHeight="1" x14ac:dyDescent="0.2">
      <c r="A28" s="92" t="s">
        <v>33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38"/>
      <c r="M28" s="1">
        <f>+L28/5</f>
        <v>0</v>
      </c>
    </row>
    <row r="29" spans="1:13" x14ac:dyDescent="0.2">
      <c r="A29" s="91" t="s">
        <v>34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41"/>
    </row>
    <row r="30" spans="1:13" ht="24.75" customHeight="1" x14ac:dyDescent="0.2">
      <c r="A30" s="90" t="s">
        <v>54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41"/>
    </row>
    <row r="31" spans="1:13" ht="27" customHeight="1" x14ac:dyDescent="0.2">
      <c r="A31" s="94" t="s">
        <v>48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41"/>
    </row>
    <row r="32" spans="1:13" ht="40.5" customHeight="1" x14ac:dyDescent="0.2">
      <c r="A32" s="94" t="s">
        <v>49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41"/>
    </row>
    <row r="33" spans="1:12" ht="16.5" customHeight="1" x14ac:dyDescent="0.2">
      <c r="A33" s="94" t="s">
        <v>43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41"/>
    </row>
    <row r="34" spans="1:12" ht="17.25" customHeight="1" x14ac:dyDescent="0.2">
      <c r="A34" s="94" t="s">
        <v>44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38"/>
    </row>
    <row r="35" spans="1:12" ht="20.25" customHeight="1" x14ac:dyDescent="0.2">
      <c r="A35" s="94" t="s">
        <v>46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38"/>
    </row>
    <row r="36" spans="1:12" ht="18.75" customHeight="1" x14ac:dyDescent="0.2">
      <c r="A36" s="94" t="s">
        <v>55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38"/>
    </row>
    <row r="37" spans="1:12" ht="9" customHeight="1" x14ac:dyDescent="0.2">
      <c r="A37" s="100"/>
      <c r="B37" s="100"/>
      <c r="C37" s="100"/>
      <c r="D37" s="100"/>
      <c r="E37" s="100"/>
      <c r="F37" s="42"/>
      <c r="G37" s="42"/>
      <c r="H37" s="42"/>
      <c r="I37" s="42"/>
      <c r="J37" s="42"/>
      <c r="K37" s="42"/>
      <c r="L37" s="41"/>
    </row>
    <row r="38" spans="1:12" ht="36.75" customHeight="1" x14ac:dyDescent="0.2">
      <c r="A38" s="97" t="s">
        <v>50</v>
      </c>
      <c r="B38" s="98"/>
      <c r="C38" s="98"/>
      <c r="D38" s="98"/>
      <c r="E38" s="98"/>
      <c r="F38" s="98"/>
      <c r="G38" s="98"/>
      <c r="H38" s="98"/>
      <c r="I38" s="98"/>
      <c r="J38" s="98"/>
      <c r="K38" s="99"/>
      <c r="L38" s="41"/>
    </row>
    <row r="39" spans="1:12" ht="14.25" customHeight="1" x14ac:dyDescent="0.2">
      <c r="A39" s="95" t="s">
        <v>45</v>
      </c>
      <c r="B39" s="95"/>
      <c r="C39" s="95"/>
      <c r="D39" s="95"/>
      <c r="E39" s="95"/>
      <c r="F39" s="95"/>
      <c r="G39" s="95"/>
      <c r="H39" s="95"/>
      <c r="I39" s="95"/>
      <c r="J39" s="95"/>
      <c r="K39" s="42"/>
      <c r="L39" s="41"/>
    </row>
    <row r="40" spans="1:12" ht="19.5" customHeight="1" x14ac:dyDescent="0.2">
      <c r="A40" s="96" t="s">
        <v>53</v>
      </c>
      <c r="B40" s="96"/>
      <c r="C40" s="96"/>
      <c r="D40" s="96"/>
      <c r="E40" s="96"/>
      <c r="F40" s="96"/>
      <c r="G40" s="96"/>
      <c r="H40" s="96"/>
      <c r="I40" s="96"/>
      <c r="J40" s="96"/>
      <c r="K40" s="43"/>
      <c r="L40" s="41"/>
    </row>
    <row r="41" spans="1:12" ht="5.25" customHeight="1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1"/>
    </row>
    <row r="42" spans="1:12" ht="42" customHeight="1" thickBot="1" x14ac:dyDescent="0.25">
      <c r="A42" s="109" t="s">
        <v>32</v>
      </c>
      <c r="B42" s="109"/>
      <c r="C42" s="40"/>
      <c r="D42" s="40"/>
      <c r="E42" s="108" t="s">
        <v>56</v>
      </c>
      <c r="F42" s="108"/>
      <c r="G42" s="108"/>
      <c r="H42" s="108"/>
      <c r="I42" s="41"/>
      <c r="J42" s="106" t="s">
        <v>40</v>
      </c>
      <c r="K42" s="106"/>
      <c r="L42" s="106"/>
    </row>
    <row r="43" spans="1:12" ht="30" customHeight="1" x14ac:dyDescent="0.2">
      <c r="A43" s="107" t="s">
        <v>22</v>
      </c>
      <c r="B43" s="107"/>
      <c r="C43" s="40"/>
      <c r="D43" s="40"/>
      <c r="E43" s="107" t="s">
        <v>57</v>
      </c>
      <c r="F43" s="107"/>
      <c r="G43" s="107"/>
      <c r="H43" s="107"/>
      <c r="I43" s="41"/>
      <c r="J43" s="105" t="s">
        <v>60</v>
      </c>
      <c r="K43" s="105"/>
      <c r="L43" s="105"/>
    </row>
    <row r="44" spans="1:12" ht="27.75" customHeight="1" x14ac:dyDescent="0.2">
      <c r="A44" s="44"/>
      <c r="B44" s="44"/>
      <c r="C44" s="44"/>
      <c r="D44" s="40"/>
      <c r="E44" s="101" t="s">
        <v>59</v>
      </c>
      <c r="F44" s="101"/>
      <c r="G44" s="101"/>
      <c r="H44" s="101"/>
      <c r="I44" s="45"/>
      <c r="J44" s="45"/>
      <c r="K44" s="45"/>
      <c r="L44" s="45"/>
    </row>
    <row r="45" spans="1:12" ht="27.75" customHeight="1" x14ac:dyDescent="0.2">
      <c r="A45" s="44"/>
      <c r="B45" s="44"/>
      <c r="C45" s="44"/>
      <c r="D45" s="40"/>
      <c r="E45" s="101" t="s">
        <v>58</v>
      </c>
      <c r="F45" s="101"/>
      <c r="G45" s="101"/>
      <c r="H45" s="101"/>
      <c r="I45" s="45"/>
      <c r="J45" s="45"/>
      <c r="K45" s="45"/>
      <c r="L45" s="45"/>
    </row>
    <row r="46" spans="1:12" ht="20.100000000000001" customHeight="1" thickBot="1" x14ac:dyDescent="0.25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45"/>
    </row>
    <row r="47" spans="1:12" ht="19.5" hidden="1" customHeight="1" thickBot="1" x14ac:dyDescent="0.25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47"/>
    </row>
    <row r="48" spans="1:12" ht="38.25" customHeight="1" x14ac:dyDescent="0.2">
      <c r="A48" s="103" t="s">
        <v>51</v>
      </c>
      <c r="B48" s="104"/>
      <c r="C48" s="48">
        <f>+F25</f>
        <v>427481576.56999993</v>
      </c>
      <c r="D48" s="49"/>
      <c r="E48" s="49"/>
      <c r="F48" s="49"/>
      <c r="G48" s="49"/>
      <c r="H48" s="49"/>
      <c r="I48" s="49"/>
      <c r="J48" s="50"/>
      <c r="K48" s="50"/>
      <c r="L48" s="51"/>
    </row>
    <row r="49" spans="1:12" ht="14.25" x14ac:dyDescent="0.35">
      <c r="A49" s="52" t="s">
        <v>52</v>
      </c>
      <c r="B49" s="53"/>
      <c r="C49" s="54">
        <v>119694507.73</v>
      </c>
      <c r="D49" s="46"/>
      <c r="E49" s="46"/>
      <c r="F49" s="46"/>
      <c r="G49" s="46"/>
      <c r="H49" s="46"/>
      <c r="I49" s="46"/>
      <c r="J49" s="55"/>
      <c r="K49" s="55"/>
      <c r="L49" s="51"/>
    </row>
    <row r="50" spans="1:12" ht="12.75" thickBot="1" x14ac:dyDescent="0.25">
      <c r="A50" s="56" t="s">
        <v>41</v>
      </c>
      <c r="B50" s="57"/>
      <c r="C50" s="58">
        <f>SUM(C48:C49)</f>
        <v>547176084.29999995</v>
      </c>
      <c r="D50" s="59"/>
      <c r="F50" s="59"/>
      <c r="G50" s="59"/>
      <c r="H50" s="59"/>
      <c r="I50" s="59"/>
      <c r="J50" s="60"/>
      <c r="K50" s="60"/>
      <c r="L50" s="60"/>
    </row>
    <row r="51" spans="1:12" ht="23.25" customHeight="1" x14ac:dyDescent="0.35">
      <c r="A51" s="61"/>
      <c r="B51" s="62"/>
      <c r="C51" s="62"/>
      <c r="D51" s="62"/>
      <c r="E51" s="62"/>
      <c r="F51" s="62"/>
      <c r="G51" s="62"/>
      <c r="H51" s="62"/>
      <c r="I51" s="62"/>
      <c r="J51" s="63"/>
      <c r="K51" s="63"/>
      <c r="L51" s="63"/>
    </row>
    <row r="52" spans="1:12" ht="39.75" customHeight="1" x14ac:dyDescent="0.2">
      <c r="A52" s="64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45"/>
    </row>
    <row r="53" spans="1:12" ht="89.25" customHeight="1" x14ac:dyDescent="0.2">
      <c r="A53" s="63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66"/>
    </row>
    <row r="54" spans="1:12" ht="24.95" customHeight="1" x14ac:dyDescent="0.2">
      <c r="A54" s="65"/>
      <c r="B54" s="44"/>
      <c r="C54" s="44"/>
      <c r="D54" s="44"/>
      <c r="E54" s="44"/>
      <c r="F54" s="44"/>
      <c r="G54" s="44"/>
      <c r="H54" s="44"/>
      <c r="I54" s="40"/>
      <c r="J54" s="40"/>
      <c r="K54" s="40"/>
      <c r="L54" s="45"/>
    </row>
    <row r="55" spans="1:12" ht="66.75" customHeight="1" x14ac:dyDescent="0.2">
      <c r="A55" s="3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8"/>
    </row>
    <row r="56" spans="1:12" ht="54" customHeight="1" x14ac:dyDescent="0.2">
      <c r="A56" s="44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69"/>
    </row>
    <row r="57" spans="1:12" ht="64.5" customHeight="1" x14ac:dyDescent="0.2">
      <c r="A57" s="70"/>
      <c r="B57" s="71"/>
      <c r="C57" s="71"/>
      <c r="D57" s="71"/>
      <c r="E57" s="71"/>
      <c r="F57" s="71"/>
      <c r="G57" s="51"/>
      <c r="H57" s="51"/>
      <c r="I57" s="51"/>
      <c r="J57" s="51"/>
      <c r="K57" s="51"/>
      <c r="L57" s="51"/>
    </row>
    <row r="58" spans="1:12" ht="15" customHeight="1" x14ac:dyDescent="0.2">
      <c r="A58" s="39"/>
      <c r="B58" s="51"/>
      <c r="C58" s="51"/>
      <c r="D58" s="51"/>
      <c r="E58" s="51"/>
      <c r="F58" s="51"/>
      <c r="G58" s="41"/>
      <c r="H58" s="41"/>
      <c r="I58" s="41"/>
      <c r="J58" s="41"/>
      <c r="K58" s="41"/>
    </row>
    <row r="59" spans="1:12" ht="99.75" customHeight="1" x14ac:dyDescent="0.2">
      <c r="A59" s="71"/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1:12" x14ac:dyDescent="0.2">
      <c r="A60" s="51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2" ht="78.75" customHeight="1" x14ac:dyDescent="0.2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1:12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2" ht="75" customHeight="1" x14ac:dyDescent="0.2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1:12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x14ac:dyDescent="0.2">
      <c r="A65" s="67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x14ac:dyDescent="0.2">
      <c r="A116" s="4"/>
      <c r="B116" s="72"/>
      <c r="C116" s="72"/>
      <c r="D116" s="72"/>
      <c r="E116" s="72"/>
      <c r="F116" s="72"/>
      <c r="G116" s="72"/>
      <c r="H116" s="72"/>
      <c r="I116" s="72"/>
      <c r="J116" s="72"/>
      <c r="K116" s="72"/>
    </row>
    <row r="117" spans="1:11" x14ac:dyDescent="0.2">
      <c r="A117" s="4"/>
      <c r="B117" s="72"/>
      <c r="C117" s="72"/>
      <c r="D117" s="72"/>
      <c r="E117" s="72"/>
      <c r="F117" s="72"/>
      <c r="G117" s="72"/>
      <c r="H117" s="72"/>
      <c r="I117" s="72"/>
      <c r="J117" s="72"/>
      <c r="K117" s="72"/>
    </row>
    <row r="118" spans="1:11" x14ac:dyDescent="0.2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</row>
    <row r="119" spans="1:11" x14ac:dyDescent="0.2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</row>
    <row r="120" spans="1:11" x14ac:dyDescent="0.2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</row>
    <row r="121" spans="1:11" x14ac:dyDescent="0.2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</row>
    <row r="122" spans="1:11" x14ac:dyDescent="0.2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</row>
    <row r="123" spans="1:11" x14ac:dyDescent="0.2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</row>
    <row r="124" spans="1:11" x14ac:dyDescent="0.2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</row>
    <row r="125" spans="1:11" x14ac:dyDescent="0.2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</row>
    <row r="126" spans="1:11" x14ac:dyDescent="0.2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</row>
    <row r="127" spans="1:11" x14ac:dyDescent="0.2">
      <c r="A127" s="72"/>
    </row>
    <row r="128" spans="1:11" x14ac:dyDescent="0.2">
      <c r="A128" s="72"/>
    </row>
    <row r="457" spans="1:1" x14ac:dyDescent="0.2">
      <c r="A457" s="1">
        <v>0</v>
      </c>
    </row>
  </sheetData>
  <mergeCells count="37">
    <mergeCell ref="E44:H44"/>
    <mergeCell ref="A46:K47"/>
    <mergeCell ref="A48:B48"/>
    <mergeCell ref="J43:L43"/>
    <mergeCell ref="J42:L42"/>
    <mergeCell ref="E43:H43"/>
    <mergeCell ref="E42:H42"/>
    <mergeCell ref="A43:B43"/>
    <mergeCell ref="A42:B42"/>
    <mergeCell ref="E45:H45"/>
    <mergeCell ref="A39:J39"/>
    <mergeCell ref="A40:J40"/>
    <mergeCell ref="A38:K38"/>
    <mergeCell ref="A37:E37"/>
    <mergeCell ref="A32:K32"/>
    <mergeCell ref="A31:K31"/>
    <mergeCell ref="A35:K35"/>
    <mergeCell ref="A34:K34"/>
    <mergeCell ref="A33:K33"/>
    <mergeCell ref="A36:K36"/>
    <mergeCell ref="A1:L1"/>
    <mergeCell ref="A2:L2"/>
    <mergeCell ref="A3:L3"/>
    <mergeCell ref="A4:L4"/>
    <mergeCell ref="A5:L5"/>
    <mergeCell ref="A30:K30"/>
    <mergeCell ref="A29:K29"/>
    <mergeCell ref="A28:K28"/>
    <mergeCell ref="A27:K27"/>
    <mergeCell ref="A9:A12"/>
    <mergeCell ref="A6:L6"/>
    <mergeCell ref="L9:L12"/>
    <mergeCell ref="C10:G10"/>
    <mergeCell ref="H10:I11"/>
    <mergeCell ref="J10:K11"/>
    <mergeCell ref="C11:F11"/>
    <mergeCell ref="B9:K9"/>
  </mergeCells>
  <printOptions horizontalCentered="1"/>
  <pageMargins left="0" right="0" top="0.39370078740157483" bottom="0.39370078740157483" header="0.51181102362204722" footer="0.31496062992125984"/>
  <pageSetup scale="80" orientation="landscape" r:id="rId1"/>
  <headerFooter alignWithMargins="0">
    <oddFooter>&amp;LJlópez&amp;F&amp;D]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 General (2)</vt:lpstr>
      <vt:lpstr>'Resumen General (2)'!Área_de_impresión</vt:lpstr>
    </vt:vector>
  </TitlesOfParts>
  <Company>dgp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Encnormal</dc:creator>
  <cp:lastModifiedBy>Estevez Monika</cp:lastModifiedBy>
  <cp:lastPrinted>2024-01-12T17:28:38Z</cp:lastPrinted>
  <dcterms:created xsi:type="dcterms:W3CDTF">2005-03-02T13:47:17Z</dcterms:created>
  <dcterms:modified xsi:type="dcterms:W3CDTF">2024-01-12T17:36:17Z</dcterms:modified>
</cp:coreProperties>
</file>