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755"/>
  </bookViews>
  <sheets>
    <sheet name="septiembre" sheetId="1" r:id="rId1"/>
  </sheets>
  <definedNames>
    <definedName name="_xlnm.Print_Area" localSheetId="0">septiembre!$A$1:$P$98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P13" i="1"/>
  <c r="P14" i="1"/>
  <c r="P15" i="1"/>
  <c r="P16" i="1"/>
  <c r="P17" i="1"/>
  <c r="B18" i="1"/>
  <c r="C18" i="1"/>
  <c r="D18" i="1"/>
  <c r="E18" i="1"/>
  <c r="F18" i="1"/>
  <c r="G18" i="1"/>
  <c r="H18" i="1"/>
  <c r="I18" i="1"/>
  <c r="J18" i="1"/>
  <c r="K18" i="1"/>
  <c r="L18" i="1"/>
  <c r="P19" i="1"/>
  <c r="P20" i="1"/>
  <c r="P21" i="1"/>
  <c r="P22" i="1"/>
  <c r="P23" i="1"/>
  <c r="P24" i="1"/>
  <c r="P25" i="1"/>
  <c r="P26" i="1"/>
  <c r="P27" i="1"/>
  <c r="B28" i="1"/>
  <c r="C28" i="1"/>
  <c r="D28" i="1"/>
  <c r="E28" i="1"/>
  <c r="F28" i="1"/>
  <c r="G28" i="1"/>
  <c r="H28" i="1"/>
  <c r="I28" i="1"/>
  <c r="J28" i="1"/>
  <c r="K28" i="1"/>
  <c r="L28" i="1"/>
  <c r="P29" i="1"/>
  <c r="P30" i="1"/>
  <c r="P31" i="1"/>
  <c r="P32" i="1"/>
  <c r="P33" i="1"/>
  <c r="P34" i="1"/>
  <c r="P35" i="1"/>
  <c r="P36" i="1"/>
  <c r="P37" i="1"/>
  <c r="B38" i="1"/>
  <c r="C38" i="1"/>
  <c r="D38" i="1"/>
  <c r="E38" i="1"/>
  <c r="F38" i="1"/>
  <c r="G38" i="1"/>
  <c r="H38" i="1"/>
  <c r="I38" i="1"/>
  <c r="J38" i="1"/>
  <c r="K38" i="1"/>
  <c r="L38" i="1"/>
  <c r="P39" i="1"/>
  <c r="P40" i="1"/>
  <c r="P41" i="1"/>
  <c r="P42" i="1"/>
  <c r="P43" i="1"/>
  <c r="P44" i="1"/>
  <c r="P45" i="1"/>
  <c r="B46" i="1"/>
  <c r="D46" i="1"/>
  <c r="E46" i="1"/>
  <c r="F46" i="1"/>
  <c r="P47" i="1"/>
  <c r="P48" i="1"/>
  <c r="P49" i="1"/>
  <c r="P50" i="1"/>
  <c r="P51" i="1"/>
  <c r="P52" i="1"/>
  <c r="P53" i="1"/>
  <c r="B54" i="1"/>
  <c r="C54" i="1"/>
  <c r="D54" i="1"/>
  <c r="E54" i="1"/>
  <c r="F54" i="1"/>
  <c r="G54" i="1"/>
  <c r="H54" i="1"/>
  <c r="I54" i="1"/>
  <c r="J54" i="1"/>
  <c r="K54" i="1"/>
  <c r="L54" i="1"/>
  <c r="P55" i="1"/>
  <c r="P56" i="1"/>
  <c r="P57" i="1"/>
  <c r="P58" i="1"/>
  <c r="P59" i="1"/>
  <c r="P60" i="1"/>
  <c r="P61" i="1"/>
  <c r="P62" i="1"/>
  <c r="P63" i="1"/>
  <c r="B64" i="1"/>
  <c r="C64" i="1"/>
  <c r="D64" i="1"/>
  <c r="E64" i="1"/>
  <c r="F64" i="1"/>
  <c r="P65" i="1"/>
  <c r="P66" i="1"/>
  <c r="P67" i="1"/>
  <c r="P68" i="1"/>
  <c r="P69" i="1"/>
  <c r="P70" i="1"/>
  <c r="P71" i="1"/>
  <c r="B72" i="1"/>
  <c r="D72" i="1"/>
  <c r="E72" i="1"/>
  <c r="F72" i="1"/>
  <c r="G72" i="1"/>
  <c r="H72" i="1"/>
  <c r="I72" i="1"/>
  <c r="J72" i="1"/>
  <c r="K72" i="1"/>
  <c r="L72" i="1"/>
  <c r="P73" i="1"/>
  <c r="P74" i="1"/>
  <c r="P75" i="1"/>
  <c r="P77" i="1"/>
  <c r="P78" i="1"/>
  <c r="P79" i="1"/>
  <c r="P80" i="1"/>
  <c r="P81" i="1"/>
  <c r="P82" i="1"/>
  <c r="P83" i="1"/>
  <c r="P84" i="1"/>
  <c r="M85" i="1"/>
  <c r="N85" i="1"/>
  <c r="O85" i="1"/>
  <c r="I85" i="1" l="1"/>
  <c r="E85" i="1"/>
  <c r="J85" i="1"/>
  <c r="P64" i="1"/>
  <c r="P54" i="1"/>
  <c r="P46" i="1"/>
  <c r="P38" i="1"/>
  <c r="P18" i="1"/>
  <c r="P12" i="1"/>
  <c r="I11" i="1"/>
  <c r="E11" i="1"/>
  <c r="B85" i="1"/>
  <c r="P72" i="1"/>
  <c r="L85" i="1"/>
  <c r="H85" i="1"/>
  <c r="D85" i="1"/>
  <c r="P28" i="1"/>
  <c r="L11" i="1"/>
  <c r="H11" i="1"/>
  <c r="D11" i="1"/>
  <c r="F85" i="1"/>
  <c r="K85" i="1"/>
  <c r="G85" i="1"/>
  <c r="C85" i="1"/>
  <c r="K11" i="1"/>
  <c r="G11" i="1"/>
  <c r="C11" i="1"/>
  <c r="J11" i="1"/>
  <c r="F11" i="1"/>
  <c r="B11" i="1"/>
  <c r="P85" i="1" l="1"/>
  <c r="P11" i="1"/>
</calcChain>
</file>

<file path=xl/sharedStrings.xml><?xml version="1.0" encoding="utf-8"?>
<sst xmlns="http://schemas.openxmlformats.org/spreadsheetml/2006/main" count="96" uniqueCount="96">
  <si>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</si>
  <si>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</si>
  <si>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</si>
  <si>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</si>
  <si>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</si>
  <si>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</si>
  <si>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</si>
  <si>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</si>
  <si>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</si>
  <si>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</si>
  <si>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</si>
  <si>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</si>
  <si>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</si>
  <si>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</si>
  <si>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</si>
  <si>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</si>
  <si>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</si>
  <si>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</si>
  <si>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</si>
  <si>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</si>
  <si>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</si>
  <si>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</si>
  <si>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</si>
  <si>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</si>
  <si>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</si>
  <si>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</si>
  <si>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</si>
  <si>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</si>
  <si>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</si>
  <si>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</si>
  <si>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</si>
  <si>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</si>
  <si>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</si>
  <si>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</si>
  <si>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</si>
  <si>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</si>
  <si>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</si>
  <si>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</si>
  <si>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</si>
  <si>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</si>
  <si>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</si>
  <si>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</si>
  <si>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</si>
  <si>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</si>
  <si>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</si>
  <si>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</si>
  <si>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</si>
  <si>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</si>
  <si>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</si>
  <si>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</si>
  <si>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</si>
  <si>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</si>
  <si>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</si>
  <si>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</si>
  <si>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</si>
  <si>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</si>
  <si>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</si>
  <si>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</si>
  <si>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</si>
  <si>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</si>
  <si>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</si>
  <si>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</si>
  <si>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</si>
  <si>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</si>
  <si>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</si>
  <si>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</si>
  <si>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</si>
  <si>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</si>
  <si>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</si>
  <si>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</si>
  <si>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</si>
  <si>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</si>
  <si>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</si>
  <si>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</si>
  <si>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</si>
  <si>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</si>
  <si>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</si>
  <si>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</si>
  <si>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</si>
  <si>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</si>
  <si>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</si>
  <si>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</si>
  <si>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</si>
  <si>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</si>
  <si>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</si>
  <si>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</si>
  <si>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</si>
  <si>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</si>
  <si>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</si>
  <si>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</si>
  <si>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</si>
  <si>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</si>
  <si>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</si>
  <si>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</si>
  <si>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DIRECCION GENERAL DE PASAPORTES</t>
  </si>
  <si>
    <t>MINISTERIOS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</si>
</sst>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4" borderId="3" xfId="0" applyFont="1" applyFill="1" applyBorder="1" applyAlignment="1">
      <alignment horizontal="left" vertical="center" wrapText="1"/>
    </xf>
    <xf numFmtId="164" fontId="4" fillId="4" borderId="3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4" borderId="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164" fontId="5" fillId="0" borderId="2" xfId="1" applyFont="1" applyBorder="1" applyAlignment="1">
      <alignment horizontal="left" vertical="center" wrapText="1"/>
    </xf>
    <xf numFmtId="165" fontId="5" fillId="0" borderId="2" xfId="0" applyNumberFormat="1" applyFont="1" applyBorder="1"/>
    <xf numFmtId="0" fontId="5" fillId="0" borderId="0" xfId="0" applyFont="1" applyAlignment="1">
      <alignment horizontal="left" wrapText="1"/>
    </xf>
    <xf numFmtId="164" fontId="5" fillId="0" borderId="0" xfId="1" applyFont="1" applyAlignment="1">
      <alignment vertical="center" wrapText="1"/>
    </xf>
    <xf numFmtId="164" fontId="5" fillId="0" borderId="0" xfId="0" applyNumberFormat="1" applyFont="1"/>
    <xf numFmtId="0" fontId="3" fillId="0" borderId="0" xfId="0" applyFont="1" applyAlignment="1">
      <alignment horizontal="left" wrapText="1"/>
    </xf>
    <xf numFmtId="164" fontId="3" fillId="0" borderId="0" xfId="1" applyFont="1" applyAlignment="1">
      <alignment vertical="center" wrapText="1"/>
    </xf>
    <xf numFmtId="164" fontId="3" fillId="0" borderId="0" xfId="1" applyFont="1"/>
    <xf numFmtId="164" fontId="3" fillId="0" borderId="0" xfId="0" applyNumberFormat="1" applyFont="1"/>
    <xf numFmtId="164" fontId="5" fillId="0" borderId="0" xfId="1" applyFont="1"/>
    <xf numFmtId="164" fontId="5" fillId="0" borderId="2" xfId="1" applyFont="1" applyBorder="1"/>
    <xf numFmtId="165" fontId="5" fillId="0" borderId="0" xfId="0" applyNumberFormat="1" applyFont="1"/>
    <xf numFmtId="165" fontId="3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164" fontId="5" fillId="2" borderId="1" xfId="1" applyFont="1" applyFill="1" applyBorder="1"/>
    <xf numFmtId="165" fontId="5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3" fillId="0" borderId="0" xfId="0" applyFont="1" applyAlignment="1">
      <alignment vertical="center" wrapText="1"/>
    </xf>
    <xf numFmtId="164" fontId="3" fillId="0" borderId="0" xfId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2070102</xdr:colOff>
      <xdr:row>1</xdr:row>
      <xdr:rowOff>76201</xdr:rowOff>
    </xdr:from>
    <xdr:ext cx="1508286" cy="12191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6577" y="323851"/>
          <a:ext cx="1508286" cy="1219199"/>
        </a:xfrm>
        <a:prstGeom prst="rect">
          <a:avLst/>
        </a:prstGeom>
      </xdr:spPr>
    </xdr:pic>
    <xdr:clientData/>
  </xdr:oneCellAnchor>
  <xdr:twoCellAnchor editAs="oneCell">
    <xdr:from>
      <xdr:col>0</xdr:col>
      <xdr:colOff>5207000</xdr:colOff>
      <xdr:row>86</xdr:row>
      <xdr:rowOff>31750</xdr:rowOff>
    </xdr:from>
    <xdr:to>
      <xdr:col>9</xdr:col>
      <xdr:colOff>698500</xdr:colOff>
      <xdr:row>97</xdr:row>
      <xdr:rowOff>228600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0" y="28590875"/>
          <a:ext cx="9515475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1"/>
  <sheetViews>
    <sheetView tabSelected="1" zoomScaleNormal="100" workbookViewId="0">
      <selection activeCell="B11" sqref="B11"/>
    </sheetView>
  </sheetViews>
  <sheetFormatPr baseColWidth="10" defaultColWidth="34.140625" defaultRowHeight="20.100000000000001" customHeight="1" x14ac:dyDescent="0.2"/>
  <cols>
    <col min="1" max="1" width="34.140625" style="33"/>
    <col min="2" max="2" width="19.140625" style="1" customWidth="1"/>
    <col min="3" max="3" width="16.85546875" style="1" customWidth="1"/>
    <col min="4" max="4" width="15.85546875" style="1" customWidth="1"/>
    <col min="5" max="5" width="17.85546875" style="1" customWidth="1"/>
    <col min="6" max="6" width="16.5703125" style="1" customWidth="1"/>
    <col min="7" max="7" width="14.85546875" style="1" customWidth="1"/>
    <col min="8" max="8" width="16.140625" style="1" customWidth="1"/>
    <col min="9" max="9" width="14.85546875" style="1" customWidth="1"/>
    <col min="10" max="10" width="17.85546875" style="1" customWidth="1"/>
    <col min="11" max="11" width="19.28515625" style="1" customWidth="1"/>
    <col min="12" max="12" width="17.7109375" style="1" customWidth="1"/>
    <col min="13" max="13" width="7.42578125" style="1" bestFit="1" customWidth="1"/>
    <col min="14" max="14" width="10.28515625" style="1" bestFit="1" customWidth="1"/>
    <col min="15" max="15" width="9" style="1" bestFit="1" customWidth="1"/>
    <col min="16" max="16" width="19" style="1" customWidth="1"/>
    <col min="17" max="16384" width="34.140625" style="1"/>
  </cols>
  <sheetData>
    <row r="3" spans="1:16" ht="20.100000000000001" customHeight="1" x14ac:dyDescent="0.2">
      <c r="A3" s="40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20.100000000000001" customHeight="1" x14ac:dyDescent="0.2">
      <c r="A4" s="42" t="s">
        <v>94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0.100000000000001" customHeight="1" x14ac:dyDescent="0.2">
      <c r="A5" s="44">
        <v>2021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20.100000000000001" customHeight="1" x14ac:dyDescent="0.2">
      <c r="A6" s="42" t="s">
        <v>93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0.100000000000001" customHeight="1" x14ac:dyDescent="0.2">
      <c r="A7" s="43" t="s">
        <v>92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1:16" ht="20.100000000000001" customHeight="1" x14ac:dyDescent="0.2">
      <c r="A9" s="2" t="s">
        <v>91</v>
      </c>
      <c r="B9" s="3" t="s">
        <v>90</v>
      </c>
      <c r="C9" s="3" t="s">
        <v>89</v>
      </c>
      <c r="D9" s="4" t="s">
        <v>88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20.100000000000001" customHeight="1" x14ac:dyDescent="0.2">
      <c r="A10" s="2"/>
      <c r="B10" s="7"/>
      <c r="C10" s="7"/>
      <c r="D10" s="8" t="s">
        <v>87</v>
      </c>
      <c r="E10" s="8" t="s">
        <v>86</v>
      </c>
      <c r="F10" s="8" t="s">
        <v>85</v>
      </c>
      <c r="G10" s="8" t="s">
        <v>84</v>
      </c>
      <c r="H10" s="9" t="s">
        <v>83</v>
      </c>
      <c r="I10" s="8" t="s">
        <v>82</v>
      </c>
      <c r="J10" s="9" t="s">
        <v>81</v>
      </c>
      <c r="K10" s="8" t="s">
        <v>80</v>
      </c>
      <c r="L10" s="8" t="s">
        <v>79</v>
      </c>
      <c r="M10" s="8" t="s">
        <v>78</v>
      </c>
      <c r="N10" s="8" t="s">
        <v>77</v>
      </c>
      <c r="O10" s="9" t="s">
        <v>76</v>
      </c>
      <c r="P10" s="8" t="s">
        <v>75</v>
      </c>
    </row>
    <row r="11" spans="1:16" ht="20.100000000000001" customHeight="1" x14ac:dyDescent="0.2">
      <c r="A11" s="10" t="s">
        <v>74</v>
      </c>
      <c r="B11" s="11">
        <f>+B12+B18+B28+B38+B46+B54+B64+B69+B72</f>
        <v>913909142</v>
      </c>
      <c r="C11" s="11">
        <f>+C12+C18+C28+C38+C46+C54+C64+C69+C72</f>
        <v>30954602</v>
      </c>
      <c r="D11" s="11">
        <f>+D12+D18+D28+D38+D46+D54+D64+D69+D72</f>
        <v>26135416.060000002</v>
      </c>
      <c r="E11" s="11">
        <f>+E12+E18+E28+E38+E46+E54+E64+E69+E72</f>
        <v>63305953.810000002</v>
      </c>
      <c r="F11" s="11">
        <f>+F12+F18+F28+F38+F46+F54+F64+F69+F72</f>
        <v>50838083.329999991</v>
      </c>
      <c r="G11" s="11">
        <f>+G12+G18+G28+G38+G46+G54+G64+G69+G72</f>
        <v>98191413.220000014</v>
      </c>
      <c r="H11" s="11">
        <f>+H12+H18+H28+H38+H46+H54+H64+H69+H72</f>
        <v>33857845.060000002</v>
      </c>
      <c r="I11" s="11">
        <f>+I12+I18+I28+I38+I46+I54+I64+I69+I72</f>
        <v>43246755.829999998</v>
      </c>
      <c r="J11" s="11">
        <f>+J12+J18+J28+J38+J46+J54+J64+J69+J72</f>
        <v>49996552.749999993</v>
      </c>
      <c r="K11" s="11">
        <f>+K12+K18+K28+K38+K46+K54+K64+K69+K72</f>
        <v>38619682.359999999</v>
      </c>
      <c r="L11" s="11">
        <f>+L12+L18+L28+L38+L46+L54+L64+L69+L72</f>
        <v>51430842.710000001</v>
      </c>
      <c r="M11" s="11"/>
      <c r="N11" s="11"/>
      <c r="O11" s="12"/>
      <c r="P11" s="11">
        <f>+D11+E11+F11+G11+H11+I11+J11+K11+L11+M11+N11</f>
        <v>455622545.13</v>
      </c>
    </row>
    <row r="12" spans="1:16" ht="30" customHeight="1" x14ac:dyDescent="0.2">
      <c r="A12" s="13" t="s">
        <v>73</v>
      </c>
      <c r="B12" s="14">
        <f>SUM(B13:B17)</f>
        <v>341596183</v>
      </c>
      <c r="C12" s="14">
        <f>SUM(C13:C17)</f>
        <v>75657912.5</v>
      </c>
      <c r="D12" s="14">
        <f>SUM(D13:D17)</f>
        <v>22766792.82</v>
      </c>
      <c r="E12" s="14">
        <f>SUM(E13:E17)</f>
        <v>28230392.629999999</v>
      </c>
      <c r="F12" s="14">
        <f>SUM(F13:F17)</f>
        <v>25445793.300000001</v>
      </c>
      <c r="G12" s="14">
        <f>SUM(G13:G17)</f>
        <v>23562320.590000004</v>
      </c>
      <c r="H12" s="14">
        <f>SUM(H13:H17)</f>
        <v>22947208.460000001</v>
      </c>
      <c r="I12" s="14">
        <f>SUM(I13:I17)</f>
        <v>25629481.370000001</v>
      </c>
      <c r="J12" s="14">
        <f>SUM(J13:J17)</f>
        <v>43756815.509999998</v>
      </c>
      <c r="K12" s="14">
        <f>SUM(K13:K17)</f>
        <v>31469378.590000004</v>
      </c>
      <c r="L12" s="14">
        <f>SUM(L13:L17)</f>
        <v>33945667.630000003</v>
      </c>
      <c r="M12" s="14"/>
      <c r="N12" s="15"/>
      <c r="P12" s="14">
        <f>SUM(P13:P17)</f>
        <v>257753850.89999998</v>
      </c>
    </row>
    <row r="13" spans="1:16" ht="20.100000000000001" customHeight="1" x14ac:dyDescent="0.2">
      <c r="A13" s="16" t="s">
        <v>72</v>
      </c>
      <c r="B13" s="17">
        <v>256967155</v>
      </c>
      <c r="C13" s="18">
        <v>65719316.060000002</v>
      </c>
      <c r="D13" s="17">
        <v>18905785.859999999</v>
      </c>
      <c r="E13" s="17">
        <v>24378825.5</v>
      </c>
      <c r="F13" s="17">
        <v>21401748.710000001</v>
      </c>
      <c r="G13" s="17">
        <v>19518472.600000001</v>
      </c>
      <c r="H13" s="17">
        <v>19022460.170000002</v>
      </c>
      <c r="I13" s="17">
        <v>21584924.260000002</v>
      </c>
      <c r="J13" s="17">
        <v>26028692.870000001</v>
      </c>
      <c r="K13" s="17">
        <v>26068607.350000001</v>
      </c>
      <c r="L13" s="17">
        <v>28684257.949999999</v>
      </c>
      <c r="M13" s="17"/>
      <c r="N13" s="18"/>
      <c r="P13" s="19">
        <f>+D13+E13+F13+G13+H13+I13+J13+K13+L13+M13+N13</f>
        <v>205593775.26999998</v>
      </c>
    </row>
    <row r="14" spans="1:16" ht="20.100000000000001" customHeight="1" x14ac:dyDescent="0.2">
      <c r="A14" s="16" t="s">
        <v>71</v>
      </c>
      <c r="B14" s="17">
        <v>48771441</v>
      </c>
      <c r="C14" s="18">
        <v>2813375</v>
      </c>
      <c r="D14" s="17">
        <v>1007000</v>
      </c>
      <c r="E14" s="17">
        <v>1007500</v>
      </c>
      <c r="F14" s="17">
        <v>1037000</v>
      </c>
      <c r="G14" s="17">
        <v>1065000</v>
      </c>
      <c r="H14" s="17">
        <v>1055000</v>
      </c>
      <c r="I14" s="17">
        <v>1064000</v>
      </c>
      <c r="J14" s="17">
        <v>13812981.07</v>
      </c>
      <c r="K14" s="17">
        <v>1469666.67</v>
      </c>
      <c r="L14" s="17">
        <v>1441200</v>
      </c>
      <c r="M14" s="17"/>
      <c r="N14" s="18"/>
      <c r="P14" s="19">
        <f>+D14+E14+F14+G14+H14+I14+J14+K14+L14+M14+N14</f>
        <v>22959347.740000002</v>
      </c>
    </row>
    <row r="15" spans="1:16" ht="27" customHeight="1" x14ac:dyDescent="0.2">
      <c r="A15" s="16" t="s">
        <v>70</v>
      </c>
      <c r="B15" s="17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P15" s="19">
        <f>+D15+E15+F15+G15+H15+I15+J15+K15+L15+M15+N15</f>
        <v>0</v>
      </c>
    </row>
    <row r="16" spans="1:16" ht="27.75" customHeight="1" x14ac:dyDescent="0.2">
      <c r="A16" s="16" t="s">
        <v>69</v>
      </c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P16" s="19">
        <f>+D16+E16+F16+G16+H16+I16+J16+K16+L16+M16+N16</f>
        <v>0</v>
      </c>
    </row>
    <row r="17" spans="1:16" ht="28.5" customHeight="1" x14ac:dyDescent="0.2">
      <c r="A17" s="16" t="s">
        <v>68</v>
      </c>
      <c r="B17" s="17">
        <v>35857587</v>
      </c>
      <c r="C17" s="18">
        <v>7125221.4400000004</v>
      </c>
      <c r="D17" s="17">
        <v>2854006.96</v>
      </c>
      <c r="E17" s="17">
        <v>2844067.13</v>
      </c>
      <c r="F17" s="17">
        <v>3007044.59</v>
      </c>
      <c r="G17" s="17">
        <v>2978847.99</v>
      </c>
      <c r="H17" s="17">
        <v>2869748.29</v>
      </c>
      <c r="I17" s="17">
        <v>2980557.11</v>
      </c>
      <c r="J17" s="17">
        <v>3915141.57</v>
      </c>
      <c r="K17" s="17">
        <v>3931104.57</v>
      </c>
      <c r="L17" s="17">
        <v>3820209.68</v>
      </c>
      <c r="M17" s="17"/>
      <c r="N17" s="18"/>
      <c r="P17" s="19">
        <f>+D17+E17+F17+G17+H17+I17+J17+K17+L17+M17+N17</f>
        <v>29200727.890000001</v>
      </c>
    </row>
    <row r="18" spans="1:16" ht="20.100000000000001" customHeight="1" x14ac:dyDescent="0.2">
      <c r="A18" s="13" t="s">
        <v>67</v>
      </c>
      <c r="B18" s="14">
        <f>SUM(B19:B27)</f>
        <v>153720000</v>
      </c>
      <c r="C18" s="14">
        <f>SUM(C19:C27)</f>
        <v>-2975278</v>
      </c>
      <c r="D18" s="14">
        <f>SUM(D19:D27)</f>
        <v>3368623.2400000007</v>
      </c>
      <c r="E18" s="14">
        <f>SUM(E19:E27)</f>
        <v>5552467.1600000001</v>
      </c>
      <c r="F18" s="14">
        <f>SUM(F19:F27)</f>
        <v>8165745.459999999</v>
      </c>
      <c r="G18" s="14">
        <f>SUM(G19:G27)</f>
        <v>7458113.0800000001</v>
      </c>
      <c r="H18" s="14">
        <f>SUM(H19:H27)</f>
        <v>5595479.6899999995</v>
      </c>
      <c r="I18" s="14">
        <f>SUM(I19:I27)</f>
        <v>14237571.59</v>
      </c>
      <c r="J18" s="14">
        <f>SUM(J19:J27)</f>
        <v>5078682.6999999993</v>
      </c>
      <c r="K18" s="14">
        <f>SUM(K19:K27)</f>
        <v>6934843.3600000003</v>
      </c>
      <c r="L18" s="14">
        <f>SUM(L19:L27)</f>
        <v>11472512.199999999</v>
      </c>
      <c r="M18" s="14"/>
      <c r="N18" s="14"/>
      <c r="P18" s="14">
        <f>+P19+P20+P21+P22+P23+P24+P25+P26+P27</f>
        <v>67864038.480000004</v>
      </c>
    </row>
    <row r="19" spans="1:16" ht="20.100000000000001" customHeight="1" x14ac:dyDescent="0.2">
      <c r="A19" s="16" t="s">
        <v>66</v>
      </c>
      <c r="B19" s="17">
        <v>27935000</v>
      </c>
      <c r="C19" s="18">
        <v>10000</v>
      </c>
      <c r="D19" s="17">
        <v>1905706.01</v>
      </c>
      <c r="E19" s="17">
        <v>1473289.48</v>
      </c>
      <c r="F19" s="17">
        <v>3424858.29</v>
      </c>
      <c r="G19" s="17">
        <v>3049643.57</v>
      </c>
      <c r="H19" s="17">
        <v>3095423.81</v>
      </c>
      <c r="I19" s="17">
        <v>4185443.83</v>
      </c>
      <c r="J19" s="17">
        <v>2101317.0299999998</v>
      </c>
      <c r="K19" s="17">
        <v>3139877.38</v>
      </c>
      <c r="L19" s="17">
        <v>2094986.31</v>
      </c>
      <c r="M19" s="17"/>
      <c r="N19" s="18"/>
      <c r="P19" s="19">
        <f>+D19+E19+F19+G19+H19+I19+J19+K19+L19+M19+N19</f>
        <v>24470545.710000001</v>
      </c>
    </row>
    <row r="20" spans="1:16" ht="30" customHeight="1" x14ac:dyDescent="0.2">
      <c r="A20" s="16" t="s">
        <v>65</v>
      </c>
      <c r="B20" s="17">
        <v>5100000</v>
      </c>
      <c r="C20" s="18">
        <v>0</v>
      </c>
      <c r="D20" s="17">
        <v>0</v>
      </c>
      <c r="E20" s="17">
        <v>3100</v>
      </c>
      <c r="F20" s="17">
        <v>0</v>
      </c>
      <c r="G20" s="17"/>
      <c r="H20" s="17">
        <v>344735.59</v>
      </c>
      <c r="I20" s="17">
        <v>0</v>
      </c>
      <c r="J20" s="17">
        <v>139249.44</v>
      </c>
      <c r="K20" s="17">
        <v>232660.6</v>
      </c>
      <c r="L20" s="17">
        <v>248708.01</v>
      </c>
      <c r="M20" s="17"/>
      <c r="N20" s="18"/>
      <c r="P20" s="19">
        <f>+D20+E20+F20+G20+H20+I20+J20+K20+L20+M20+N20</f>
        <v>968453.64</v>
      </c>
    </row>
    <row r="21" spans="1:16" ht="20.100000000000001" customHeight="1" x14ac:dyDescent="0.2">
      <c r="A21" s="16" t="s">
        <v>64</v>
      </c>
      <c r="B21" s="17">
        <v>23000000</v>
      </c>
      <c r="C21" s="18">
        <v>-6000000</v>
      </c>
      <c r="D21" s="17">
        <v>0</v>
      </c>
      <c r="E21" s="17">
        <v>736600</v>
      </c>
      <c r="F21" s="17">
        <v>155300</v>
      </c>
      <c r="G21" s="17">
        <v>1365050</v>
      </c>
      <c r="H21" s="17">
        <v>469800</v>
      </c>
      <c r="I21" s="17">
        <v>891350</v>
      </c>
      <c r="J21" s="17">
        <v>0</v>
      </c>
      <c r="K21" s="17">
        <v>55700</v>
      </c>
      <c r="L21" s="17">
        <v>2224070.17</v>
      </c>
      <c r="M21" s="17"/>
      <c r="N21" s="18"/>
      <c r="P21" s="19">
        <f>+D21+E21+F21+G21+H21+I21+J21+K21+L21+M21+N21</f>
        <v>5897870.1699999999</v>
      </c>
    </row>
    <row r="22" spans="1:16" ht="20.100000000000001" customHeight="1" x14ac:dyDescent="0.2">
      <c r="A22" s="16" t="s">
        <v>63</v>
      </c>
      <c r="B22" s="17">
        <v>3800000</v>
      </c>
      <c r="C22" s="18">
        <v>-1000000</v>
      </c>
      <c r="D22" s="17">
        <v>0</v>
      </c>
      <c r="E22" s="17">
        <v>0</v>
      </c>
      <c r="F22" s="17">
        <v>0</v>
      </c>
      <c r="G22" s="17"/>
      <c r="H22" s="17">
        <v>7464</v>
      </c>
      <c r="I22" s="17">
        <v>0</v>
      </c>
      <c r="J22" s="17">
        <v>0</v>
      </c>
      <c r="K22" s="17">
        <v>0</v>
      </c>
      <c r="L22" s="17">
        <v>287855</v>
      </c>
      <c r="M22" s="17"/>
      <c r="N22" s="18"/>
      <c r="P22" s="19">
        <f>+D22+E22+F22+G22+H22+I22+J22+K22+L22+M22+N22</f>
        <v>295319</v>
      </c>
    </row>
    <row r="23" spans="1:16" ht="20.100000000000001" customHeight="1" x14ac:dyDescent="0.2">
      <c r="A23" s="16" t="s">
        <v>62</v>
      </c>
      <c r="B23" s="17">
        <v>10530000</v>
      </c>
      <c r="C23" s="18">
        <v>4600000</v>
      </c>
      <c r="D23" s="17">
        <v>543581.42000000004</v>
      </c>
      <c r="E23" s="17">
        <v>531311.77</v>
      </c>
      <c r="F23" s="17">
        <v>556076.13</v>
      </c>
      <c r="G23" s="17">
        <v>503592.08</v>
      </c>
      <c r="H23" s="17">
        <v>528295.15</v>
      </c>
      <c r="I23" s="17">
        <v>763602.75</v>
      </c>
      <c r="J23" s="17">
        <v>561695.15</v>
      </c>
      <c r="K23" s="17">
        <v>1162040.33</v>
      </c>
      <c r="L23" s="17">
        <v>579477.87</v>
      </c>
      <c r="M23" s="17"/>
      <c r="N23" s="18"/>
      <c r="P23" s="19">
        <f>+D23+E23+F23+G23+H23+I23+J23+K23+L23+M23+N23</f>
        <v>5729672.6499999994</v>
      </c>
    </row>
    <row r="24" spans="1:16" ht="20.100000000000001" customHeight="1" x14ac:dyDescent="0.2">
      <c r="A24" s="16" t="s">
        <v>61</v>
      </c>
      <c r="B24" s="17">
        <v>10200000</v>
      </c>
      <c r="C24" s="18">
        <v>1500000</v>
      </c>
      <c r="D24" s="17">
        <v>705583.26</v>
      </c>
      <c r="E24" s="17">
        <v>482951.1</v>
      </c>
      <c r="F24" s="17">
        <v>745677.35</v>
      </c>
      <c r="G24" s="17">
        <v>1131402.8</v>
      </c>
      <c r="H24" s="17">
        <v>573102.38</v>
      </c>
      <c r="I24" s="17">
        <v>799282.67</v>
      </c>
      <c r="J24" s="17">
        <v>123980</v>
      </c>
      <c r="K24" s="17">
        <v>1144111.76</v>
      </c>
      <c r="L24" s="17">
        <v>2266067.92</v>
      </c>
      <c r="M24" s="17"/>
      <c r="N24" s="18"/>
      <c r="P24" s="19">
        <f>+D24+E24+F24+G24+H24+I24+J24+K24+L24+M24+N24</f>
        <v>7972159.2399999993</v>
      </c>
    </row>
    <row r="25" spans="1:16" ht="41.25" customHeight="1" x14ac:dyDescent="0.2">
      <c r="A25" s="16" t="s">
        <v>60</v>
      </c>
      <c r="B25" s="17">
        <v>30100000</v>
      </c>
      <c r="C25" s="18">
        <v>-8632000</v>
      </c>
      <c r="D25" s="17">
        <v>0</v>
      </c>
      <c r="E25" s="17">
        <v>604548.65</v>
      </c>
      <c r="F25" s="17">
        <v>494954.5</v>
      </c>
      <c r="G25" s="17">
        <v>60346.46</v>
      </c>
      <c r="H25" s="17">
        <v>131688.03</v>
      </c>
      <c r="I25" s="17">
        <v>1913398.4</v>
      </c>
      <c r="J25" s="17">
        <v>74811.92</v>
      </c>
      <c r="K25" s="17">
        <v>327735</v>
      </c>
      <c r="L25" s="17">
        <v>735687.51</v>
      </c>
      <c r="M25" s="17"/>
      <c r="N25" s="18"/>
      <c r="P25" s="19">
        <f>+D25+E25+F25+G25+H25+I25+J25+K25+L25+M25+N25</f>
        <v>4343170.47</v>
      </c>
    </row>
    <row r="26" spans="1:16" ht="30.75" customHeight="1" x14ac:dyDescent="0.2">
      <c r="A26" s="16" t="s">
        <v>59</v>
      </c>
      <c r="B26" s="17">
        <v>18930000</v>
      </c>
      <c r="C26" s="18">
        <v>4130000</v>
      </c>
      <c r="D26" s="17">
        <v>141025.89000000001</v>
      </c>
      <c r="E26" s="17">
        <v>140870.35999999999</v>
      </c>
      <c r="F26" s="17">
        <v>295161.59000000003</v>
      </c>
      <c r="G26" s="17">
        <v>1348078.17</v>
      </c>
      <c r="H26" s="17">
        <v>444970.73</v>
      </c>
      <c r="I26" s="17">
        <v>324597.64</v>
      </c>
      <c r="J26" s="17">
        <v>2077629.16</v>
      </c>
      <c r="K26" s="17">
        <v>872718.29</v>
      </c>
      <c r="L26" s="17">
        <v>2030812.71</v>
      </c>
      <c r="M26" s="17"/>
      <c r="N26" s="18"/>
      <c r="P26" s="19">
        <f>+D26+E26+F26+G26+H26+I26+J26+K26+L26+M26+N26</f>
        <v>7675864.54</v>
      </c>
    </row>
    <row r="27" spans="1:16" ht="32.25" customHeight="1" x14ac:dyDescent="0.2">
      <c r="A27" s="16" t="s">
        <v>58</v>
      </c>
      <c r="B27" s="17">
        <v>24125000</v>
      </c>
      <c r="C27" s="18">
        <v>2416722</v>
      </c>
      <c r="D27" s="17">
        <v>72726.66</v>
      </c>
      <c r="E27" s="17">
        <v>1579795.8</v>
      </c>
      <c r="F27" s="17">
        <v>2493717.6</v>
      </c>
      <c r="G27" s="17">
        <v>0</v>
      </c>
      <c r="H27" s="17">
        <v>0</v>
      </c>
      <c r="I27" s="17">
        <v>5359896.3</v>
      </c>
      <c r="J27" s="17">
        <v>0</v>
      </c>
      <c r="K27" s="17">
        <v>0</v>
      </c>
      <c r="L27" s="17">
        <v>1004846.7</v>
      </c>
      <c r="M27" s="17"/>
      <c r="P27" s="19">
        <f>+D27+E27+F27+G27+H27+I27+J27+K27+L27+M27+N27</f>
        <v>10510983.059999999</v>
      </c>
    </row>
    <row r="28" spans="1:16" ht="20.100000000000001" customHeight="1" x14ac:dyDescent="0.2">
      <c r="A28" s="13" t="s">
        <v>57</v>
      </c>
      <c r="B28" s="14">
        <f>SUM(B29:B37)</f>
        <v>328642959</v>
      </c>
      <c r="C28" s="14">
        <f>SUM(C29:C37)</f>
        <v>-37524231</v>
      </c>
      <c r="D28" s="14">
        <f>SUM(D29:D37)</f>
        <v>0</v>
      </c>
      <c r="E28" s="14">
        <f>SUM(E29:E37)</f>
        <v>29523094.02</v>
      </c>
      <c r="F28" s="14">
        <f>SUM(F29:F37)</f>
        <v>17138966.34</v>
      </c>
      <c r="G28" s="14">
        <f>SUM(G29:G37)</f>
        <v>66575221.850000001</v>
      </c>
      <c r="H28" s="14">
        <f>SUM(H29:H37)</f>
        <v>5210569.3900000006</v>
      </c>
      <c r="I28" s="14">
        <f>SUM(I29:I37)</f>
        <v>1690669.0699999998</v>
      </c>
      <c r="J28" s="14">
        <f>SUM(J29:J37)</f>
        <v>351108.18</v>
      </c>
      <c r="K28" s="14">
        <f>SUM(K29:K37)</f>
        <v>225460.41</v>
      </c>
      <c r="L28" s="14">
        <f>SUM(L29:L37)</f>
        <v>5139207.38</v>
      </c>
      <c r="M28" s="14"/>
      <c r="N28" s="14"/>
      <c r="P28" s="15">
        <f>+P29+P30+P31+P32+P33+P34+P35+P36+P37</f>
        <v>125854296.64000002</v>
      </c>
    </row>
    <row r="29" spans="1:16" ht="29.25" customHeight="1" x14ac:dyDescent="0.2">
      <c r="A29" s="16" t="s">
        <v>56</v>
      </c>
      <c r="B29" s="17">
        <v>3775000</v>
      </c>
      <c r="C29" s="18">
        <v>2390000</v>
      </c>
      <c r="D29" s="17">
        <v>0</v>
      </c>
      <c r="E29" s="17">
        <v>23950</v>
      </c>
      <c r="F29" s="17">
        <v>0</v>
      </c>
      <c r="G29" s="17"/>
      <c r="H29" s="17">
        <v>301399.14</v>
      </c>
      <c r="I29" s="17">
        <v>0</v>
      </c>
      <c r="J29" s="17">
        <v>157920.4</v>
      </c>
      <c r="K29" s="17">
        <v>0</v>
      </c>
      <c r="L29" s="17">
        <v>368710.8</v>
      </c>
      <c r="M29" s="17"/>
      <c r="N29" s="17"/>
      <c r="P29" s="19">
        <f>+D29+E29+F29+G29+H29+I29+J29+K29+L29+M29+N29</f>
        <v>851980.34000000008</v>
      </c>
    </row>
    <row r="30" spans="1:16" ht="20.100000000000001" customHeight="1" x14ac:dyDescent="0.2">
      <c r="A30" s="16" t="s">
        <v>55</v>
      </c>
      <c r="B30" s="17">
        <v>7300000</v>
      </c>
      <c r="C30" s="18">
        <v>-560000</v>
      </c>
      <c r="D30" s="17">
        <v>0</v>
      </c>
      <c r="E30" s="17">
        <v>0</v>
      </c>
      <c r="F30" s="17">
        <v>15199.91</v>
      </c>
      <c r="G30" s="17"/>
      <c r="H30" s="17"/>
      <c r="I30" s="17">
        <v>0</v>
      </c>
      <c r="J30" s="17">
        <v>0</v>
      </c>
      <c r="K30" s="17">
        <v>0</v>
      </c>
      <c r="L30" s="17">
        <v>78150</v>
      </c>
      <c r="M30" s="17"/>
      <c r="N30" s="17"/>
      <c r="P30" s="19">
        <f>+D30+E30+F30+G30+H30+I30+J30+K30+L30+M30+N30</f>
        <v>93349.91</v>
      </c>
    </row>
    <row r="31" spans="1:16" ht="30.75" customHeight="1" x14ac:dyDescent="0.2">
      <c r="A31" s="16" t="s">
        <v>54</v>
      </c>
      <c r="B31" s="17">
        <v>191500000</v>
      </c>
      <c r="C31" s="18">
        <v>-9250000</v>
      </c>
      <c r="D31" s="17">
        <v>0</v>
      </c>
      <c r="E31" s="17">
        <v>29352067.309999999</v>
      </c>
      <c r="F31" s="17">
        <v>14583333</v>
      </c>
      <c r="G31" s="17">
        <v>65112295.060000002</v>
      </c>
      <c r="H31" s="17">
        <v>4791.45</v>
      </c>
      <c r="I31" s="17">
        <v>0</v>
      </c>
      <c r="J31" s="17">
        <v>0</v>
      </c>
      <c r="K31" s="17">
        <v>0</v>
      </c>
      <c r="L31" s="17">
        <v>52132.19</v>
      </c>
      <c r="M31" s="17"/>
      <c r="N31" s="17"/>
      <c r="P31" s="19">
        <f>+D31+E31+F31+G31+H31+I31+J31+K31+L31+M31+N31</f>
        <v>109104619.01000001</v>
      </c>
    </row>
    <row r="32" spans="1:16" ht="26.25" customHeight="1" x14ac:dyDescent="0.2">
      <c r="A32" s="16" t="s">
        <v>53</v>
      </c>
      <c r="B32" s="17">
        <v>3500000</v>
      </c>
      <c r="C32" s="18">
        <v>0</v>
      </c>
      <c r="D32" s="17">
        <v>0</v>
      </c>
      <c r="E32" s="17">
        <v>0</v>
      </c>
      <c r="F32" s="17">
        <v>1014543</v>
      </c>
      <c r="G32" s="17"/>
      <c r="H32" s="17">
        <v>796.57</v>
      </c>
      <c r="I32" s="17">
        <v>0</v>
      </c>
      <c r="J32" s="17">
        <v>0</v>
      </c>
      <c r="K32" s="17">
        <v>0</v>
      </c>
      <c r="L32" s="17">
        <v>1000</v>
      </c>
      <c r="M32" s="17"/>
      <c r="N32" s="17"/>
      <c r="P32" s="19">
        <f>+D32+E32+F32+G32+H32+I32+J32+K32+L32+M32+N32</f>
        <v>1016339.57</v>
      </c>
    </row>
    <row r="33" spans="1:16" ht="27" customHeight="1" x14ac:dyDescent="0.2">
      <c r="A33" s="16" t="s">
        <v>52</v>
      </c>
      <c r="B33" s="17">
        <v>3080000</v>
      </c>
      <c r="C33" s="18">
        <v>0</v>
      </c>
      <c r="D33" s="17">
        <v>0</v>
      </c>
      <c r="E33" s="17">
        <v>0</v>
      </c>
      <c r="F33" s="17">
        <v>2879.97</v>
      </c>
      <c r="G33" s="17">
        <v>11625.63</v>
      </c>
      <c r="H33" s="17">
        <v>3536.87</v>
      </c>
      <c r="I33" s="17">
        <v>267820.02</v>
      </c>
      <c r="J33" s="17">
        <v>0</v>
      </c>
      <c r="K33" s="17">
        <v>0</v>
      </c>
      <c r="L33" s="17">
        <v>9740.44</v>
      </c>
      <c r="M33" s="17"/>
      <c r="N33" s="17"/>
      <c r="P33" s="19">
        <f>+D33+E33+F33+G33+H33+I33+J33+K33+L33+M33+N33</f>
        <v>295602.93</v>
      </c>
    </row>
    <row r="34" spans="1:16" ht="29.25" customHeight="1" x14ac:dyDescent="0.2">
      <c r="A34" s="16" t="s">
        <v>51</v>
      </c>
      <c r="B34" s="17">
        <v>2460000</v>
      </c>
      <c r="C34" s="18">
        <v>-1996000</v>
      </c>
      <c r="D34" s="17">
        <v>0</v>
      </c>
      <c r="E34" s="17">
        <v>0</v>
      </c>
      <c r="F34" s="17">
        <v>18169.79</v>
      </c>
      <c r="G34" s="17">
        <v>137751.79999999999</v>
      </c>
      <c r="H34" s="17">
        <v>6490.5</v>
      </c>
      <c r="I34" s="17">
        <v>0</v>
      </c>
      <c r="J34" s="17">
        <v>0</v>
      </c>
      <c r="K34" s="17">
        <v>0</v>
      </c>
      <c r="L34" s="17">
        <v>31242.560000000001</v>
      </c>
      <c r="M34" s="17"/>
      <c r="N34" s="17"/>
      <c r="P34" s="19">
        <f>+D34+E34+F34+G34+H34+I34+J34+K34+L34+M34+N34</f>
        <v>193654.65</v>
      </c>
    </row>
    <row r="35" spans="1:16" ht="28.5" customHeight="1" x14ac:dyDescent="0.2">
      <c r="A35" s="16" t="s">
        <v>50</v>
      </c>
      <c r="B35" s="17">
        <v>18393898</v>
      </c>
      <c r="C35" s="18">
        <v>-3024833</v>
      </c>
      <c r="D35" s="17">
        <v>0</v>
      </c>
      <c r="E35" s="17">
        <v>0</v>
      </c>
      <c r="F35" s="17">
        <v>41454.97</v>
      </c>
      <c r="G35" s="17">
        <v>409516.83</v>
      </c>
      <c r="H35" s="17">
        <v>3609701.95</v>
      </c>
      <c r="I35" s="17">
        <v>35160.1</v>
      </c>
      <c r="J35" s="17">
        <v>0</v>
      </c>
      <c r="K35" s="17">
        <v>0</v>
      </c>
      <c r="L35" s="17">
        <v>3720836.27</v>
      </c>
      <c r="M35" s="17"/>
      <c r="N35" s="17"/>
      <c r="P35" s="19">
        <f>+D35+E35+F35+G35+H35+I35+J35+K35+L35+M35+N35</f>
        <v>7816670.1200000001</v>
      </c>
    </row>
    <row r="36" spans="1:16" ht="28.5" customHeight="1" x14ac:dyDescent="0.2">
      <c r="A36" s="16" t="s">
        <v>49</v>
      </c>
      <c r="B36" s="17"/>
      <c r="C36" s="18"/>
      <c r="D36" s="17"/>
      <c r="E36" s="17"/>
      <c r="F36" s="17"/>
      <c r="G36" s="17"/>
      <c r="H36" s="17"/>
      <c r="I36" s="17">
        <v>0</v>
      </c>
      <c r="J36" s="17">
        <v>0</v>
      </c>
      <c r="K36" s="17">
        <v>0</v>
      </c>
      <c r="L36" s="17">
        <v>0</v>
      </c>
      <c r="M36" s="17"/>
      <c r="N36" s="17"/>
      <c r="P36" s="19">
        <f>+D36+E36+F36+G36+H36+I36+J36+K36+L36+M36+N36</f>
        <v>0</v>
      </c>
    </row>
    <row r="37" spans="1:16" ht="20.100000000000001" customHeight="1" x14ac:dyDescent="0.2">
      <c r="A37" s="16" t="s">
        <v>48</v>
      </c>
      <c r="B37" s="17">
        <v>98634061</v>
      </c>
      <c r="C37" s="18">
        <v>-25083398</v>
      </c>
      <c r="D37" s="17">
        <v>0</v>
      </c>
      <c r="E37" s="17">
        <v>147076.71</v>
      </c>
      <c r="F37" s="17">
        <v>1463385.7</v>
      </c>
      <c r="G37" s="17">
        <v>904032.53</v>
      </c>
      <c r="H37" s="17">
        <v>1283852.9099999999</v>
      </c>
      <c r="I37" s="17">
        <v>1387688.95</v>
      </c>
      <c r="J37" s="17">
        <v>193187.78</v>
      </c>
      <c r="K37" s="17">
        <v>225460.41</v>
      </c>
      <c r="L37" s="17">
        <v>877395.12</v>
      </c>
      <c r="M37" s="17"/>
      <c r="N37" s="17"/>
      <c r="P37" s="19">
        <f>+D37+E37+F37+G37+H37+I37+J37+K37+L37+M37+N37</f>
        <v>6482080.1100000003</v>
      </c>
    </row>
    <row r="38" spans="1:16" ht="20.100000000000001" customHeight="1" x14ac:dyDescent="0.2">
      <c r="A38" s="13" t="s">
        <v>47</v>
      </c>
      <c r="B38" s="14">
        <f>SUM(B39:B44)</f>
        <v>3750000</v>
      </c>
      <c r="C38" s="14">
        <f>SUM(C39:C44)</f>
        <v>-2203801.5</v>
      </c>
      <c r="D38" s="14">
        <f>SUM(D39:D44)</f>
        <v>0</v>
      </c>
      <c r="E38" s="14">
        <f>SUM(E39:E44)</f>
        <v>0</v>
      </c>
      <c r="F38" s="14">
        <f>SUM(F39:F44)</f>
        <v>11568.26</v>
      </c>
      <c r="G38" s="14">
        <f>SUM(G39:G44)</f>
        <v>56037.73</v>
      </c>
      <c r="H38" s="14">
        <f>SUM(H39:H44)</f>
        <v>104587.52</v>
      </c>
      <c r="I38" s="14">
        <f>SUM(I39:I44)</f>
        <v>10000</v>
      </c>
      <c r="J38" s="14">
        <f>SUM(J39:J44)</f>
        <v>10000</v>
      </c>
      <c r="K38" s="14">
        <f>SUM(K39:K44)</f>
        <v>-10000</v>
      </c>
      <c r="L38" s="14">
        <f>SUM(L39:L44)</f>
        <v>0</v>
      </c>
      <c r="M38" s="17"/>
      <c r="P38" s="15">
        <f>+P39+P40+P41+P42+P43+P44</f>
        <v>182193.51</v>
      </c>
    </row>
    <row r="39" spans="1:16" ht="25.5" customHeight="1" x14ac:dyDescent="0.2">
      <c r="A39" s="16" t="s">
        <v>46</v>
      </c>
      <c r="B39" s="17">
        <v>3750000</v>
      </c>
      <c r="C39" s="18">
        <v>-2203801.5</v>
      </c>
      <c r="D39" s="17">
        <v>0</v>
      </c>
      <c r="E39" s="17">
        <v>0</v>
      </c>
      <c r="F39" s="17">
        <v>11568.26</v>
      </c>
      <c r="G39" s="17">
        <v>56037.73</v>
      </c>
      <c r="H39" s="17">
        <v>104587.52</v>
      </c>
      <c r="I39" s="17">
        <v>10000</v>
      </c>
      <c r="J39" s="17">
        <v>10000</v>
      </c>
      <c r="K39" s="17">
        <v>-10000</v>
      </c>
      <c r="L39" s="17">
        <v>0</v>
      </c>
      <c r="M39" s="17"/>
      <c r="P39" s="19">
        <f>+D39+E39+F39+G39+H39+I39+J39+K39+L39+M39+N39</f>
        <v>182193.51</v>
      </c>
    </row>
    <row r="40" spans="1:16" ht="29.25" customHeight="1" x14ac:dyDescent="0.2">
      <c r="A40" s="16" t="s">
        <v>45</v>
      </c>
      <c r="B40" s="17"/>
      <c r="C40" s="18"/>
      <c r="D40" s="17">
        <v>0</v>
      </c>
      <c r="E40" s="17">
        <v>0</v>
      </c>
      <c r="F40" s="17">
        <v>0</v>
      </c>
      <c r="G40" s="17"/>
      <c r="H40" s="17"/>
      <c r="I40" s="17">
        <v>0</v>
      </c>
      <c r="J40" s="17">
        <v>0</v>
      </c>
      <c r="K40" s="17">
        <v>0</v>
      </c>
      <c r="L40" s="17">
        <v>0</v>
      </c>
      <c r="M40" s="17"/>
      <c r="P40" s="19">
        <f>+D40+E40+F40+G40+H40+I40+J40+K40+L40+M40+N40</f>
        <v>0</v>
      </c>
    </row>
    <row r="41" spans="1:16" ht="25.5" customHeight="1" x14ac:dyDescent="0.2">
      <c r="A41" s="16" t="s">
        <v>44</v>
      </c>
      <c r="B41" s="17"/>
      <c r="C41" s="18"/>
      <c r="D41" s="17"/>
      <c r="E41" s="17"/>
      <c r="F41" s="17"/>
      <c r="G41" s="17"/>
      <c r="H41" s="17"/>
      <c r="I41" s="17">
        <v>0</v>
      </c>
      <c r="J41" s="17">
        <v>0</v>
      </c>
      <c r="K41" s="17">
        <v>0</v>
      </c>
      <c r="L41" s="17">
        <v>0</v>
      </c>
      <c r="M41" s="17"/>
      <c r="P41" s="19">
        <f>+D41+E41+F41+G41+H41+I41+J41+K41+L41+M41+N41</f>
        <v>0</v>
      </c>
    </row>
    <row r="42" spans="1:16" ht="27" customHeight="1" x14ac:dyDescent="0.2">
      <c r="A42" s="16" t="s">
        <v>43</v>
      </c>
      <c r="B42" s="17"/>
      <c r="C42" s="18"/>
      <c r="D42" s="17"/>
      <c r="E42" s="17"/>
      <c r="F42" s="17"/>
      <c r="G42" s="17"/>
      <c r="H42" s="17"/>
      <c r="I42" s="17">
        <v>0</v>
      </c>
      <c r="J42" s="17">
        <v>0</v>
      </c>
      <c r="K42" s="17">
        <v>0</v>
      </c>
      <c r="L42" s="17">
        <v>0</v>
      </c>
      <c r="M42" s="17"/>
      <c r="P42" s="19">
        <f>+D42+E42+F42+G42+H42+I42+J42+K42+L42+M42+N42</f>
        <v>0</v>
      </c>
    </row>
    <row r="43" spans="1:16" ht="26.25" customHeight="1" x14ac:dyDescent="0.2">
      <c r="A43" s="16" t="s">
        <v>42</v>
      </c>
      <c r="B43" s="17"/>
      <c r="C43" s="18"/>
      <c r="D43" s="17"/>
      <c r="E43" s="17"/>
      <c r="F43" s="17"/>
      <c r="G43" s="17"/>
      <c r="H43" s="17"/>
      <c r="I43" s="17">
        <v>0</v>
      </c>
      <c r="J43" s="17">
        <v>0</v>
      </c>
      <c r="K43" s="17">
        <v>0</v>
      </c>
      <c r="L43" s="17">
        <v>0</v>
      </c>
      <c r="M43" s="17"/>
      <c r="P43" s="19">
        <f>+D43+E43+F43+G43+H43+I43+J43+K43+L43+M43+N43</f>
        <v>0</v>
      </c>
    </row>
    <row r="44" spans="1:16" ht="26.25" customHeight="1" x14ac:dyDescent="0.2">
      <c r="A44" s="16" t="s">
        <v>41</v>
      </c>
      <c r="B44" s="17"/>
      <c r="C44" s="18"/>
      <c r="D44" s="17"/>
      <c r="E44" s="17"/>
      <c r="F44" s="17"/>
      <c r="G44" s="17"/>
      <c r="H44" s="17"/>
      <c r="I44" s="17">
        <v>0</v>
      </c>
      <c r="J44" s="17">
        <v>0</v>
      </c>
      <c r="K44" s="17">
        <v>0</v>
      </c>
      <c r="L44" s="17">
        <v>0</v>
      </c>
      <c r="M44" s="17"/>
      <c r="P44" s="19">
        <f>+D44+E44+F44+G44+H44+I44+J44+K44+L44+M44+N44</f>
        <v>0</v>
      </c>
    </row>
    <row r="45" spans="1:16" ht="27.75" customHeight="1" x14ac:dyDescent="0.2">
      <c r="A45" s="16" t="s">
        <v>40</v>
      </c>
      <c r="B45" s="17"/>
      <c r="C45" s="18"/>
      <c r="D45" s="17"/>
      <c r="E45" s="17"/>
      <c r="F45" s="17"/>
      <c r="G45" s="17"/>
      <c r="H45" s="17"/>
      <c r="I45" s="17">
        <v>0</v>
      </c>
      <c r="J45" s="17">
        <v>0</v>
      </c>
      <c r="K45" s="17">
        <v>0</v>
      </c>
      <c r="L45" s="17">
        <v>0</v>
      </c>
      <c r="M45" s="17"/>
      <c r="P45" s="19">
        <f>+D45+E45+F45+G45+H45+I45+J45+K45+L45+M45+N45</f>
        <v>0</v>
      </c>
    </row>
    <row r="46" spans="1:16" ht="24.75" customHeight="1" x14ac:dyDescent="0.2">
      <c r="A46" s="16" t="s">
        <v>39</v>
      </c>
      <c r="B46" s="14">
        <f>SUM(B47:B53)</f>
        <v>0</v>
      </c>
      <c r="C46" s="18"/>
      <c r="D46" s="14">
        <f>SUM(D47:D53)</f>
        <v>0</v>
      </c>
      <c r="E46" s="14">
        <f>SUM(E47:E53)</f>
        <v>0</v>
      </c>
      <c r="F46" s="14">
        <f>SUM(F47:F53)</f>
        <v>0</v>
      </c>
      <c r="G46" s="14"/>
      <c r="H46" s="14"/>
      <c r="I46" s="14">
        <v>0</v>
      </c>
      <c r="J46" s="14">
        <v>0</v>
      </c>
      <c r="K46" s="14">
        <v>0</v>
      </c>
      <c r="L46" s="14">
        <v>0</v>
      </c>
      <c r="M46" s="17"/>
      <c r="P46" s="19">
        <f>+D46+E46+F46+G46+H46+I46+J46+K46+L46+M46+N46</f>
        <v>0</v>
      </c>
    </row>
    <row r="47" spans="1:16" ht="20.100000000000001" customHeight="1" x14ac:dyDescent="0.2">
      <c r="A47" s="13" t="s">
        <v>38</v>
      </c>
      <c r="B47" s="17"/>
      <c r="C47" s="20"/>
      <c r="D47" s="17"/>
      <c r="E47" s="17"/>
      <c r="F47" s="17"/>
      <c r="G47" s="17"/>
      <c r="H47" s="17"/>
      <c r="I47" s="17">
        <v>0</v>
      </c>
      <c r="J47" s="17">
        <v>0</v>
      </c>
      <c r="K47" s="17">
        <v>0</v>
      </c>
      <c r="L47" s="17">
        <v>0</v>
      </c>
      <c r="M47" s="17"/>
      <c r="P47" s="19">
        <f>+D47+E47+F47+G47+H47+I47+J47+K47+L47+M47+N47</f>
        <v>0</v>
      </c>
    </row>
    <row r="48" spans="1:16" ht="25.5" customHeight="1" x14ac:dyDescent="0.2">
      <c r="A48" s="16" t="s">
        <v>37</v>
      </c>
      <c r="B48" s="17"/>
      <c r="C48" s="18"/>
      <c r="D48" s="17"/>
      <c r="E48" s="17"/>
      <c r="F48" s="17"/>
      <c r="G48" s="17"/>
      <c r="H48" s="17"/>
      <c r="I48" s="17">
        <v>0</v>
      </c>
      <c r="J48" s="17">
        <v>0</v>
      </c>
      <c r="K48" s="17">
        <v>0</v>
      </c>
      <c r="L48" s="17">
        <v>0</v>
      </c>
      <c r="M48" s="17"/>
      <c r="P48" s="19">
        <f>+D48+E48+F48+G48+H48+I48+J48+K48+L48+M48+N48</f>
        <v>0</v>
      </c>
    </row>
    <row r="49" spans="1:16" ht="26.25" customHeight="1" x14ac:dyDescent="0.2">
      <c r="A49" s="16" t="s">
        <v>36</v>
      </c>
      <c r="B49" s="17"/>
      <c r="C49" s="18"/>
      <c r="D49" s="17"/>
      <c r="E49" s="17"/>
      <c r="F49" s="17"/>
      <c r="G49" s="17"/>
      <c r="H49" s="17"/>
      <c r="I49" s="17">
        <v>0</v>
      </c>
      <c r="J49" s="17">
        <v>0</v>
      </c>
      <c r="K49" s="17">
        <v>0</v>
      </c>
      <c r="L49" s="17">
        <v>0</v>
      </c>
      <c r="M49" s="17"/>
      <c r="P49" s="19">
        <f>+D49+E49+F49+G49+H49+I49+J49+K49+L49+M49+N49</f>
        <v>0</v>
      </c>
    </row>
    <row r="50" spans="1:16" ht="28.5" customHeight="1" x14ac:dyDescent="0.2">
      <c r="A50" s="16" t="s">
        <v>35</v>
      </c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P50" s="19">
        <f>+D50+E50+F50+G50+H50+I50+J50+K50+L50+M50+N50</f>
        <v>0</v>
      </c>
    </row>
    <row r="51" spans="1:16" ht="29.25" customHeight="1" x14ac:dyDescent="0.2">
      <c r="A51" s="16" t="s">
        <v>34</v>
      </c>
      <c r="B51" s="17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P51" s="19">
        <f>+D51+E51+F51+G51+H51+I51+J51+K51+L51+M51+N51</f>
        <v>0</v>
      </c>
    </row>
    <row r="52" spans="1:16" ht="25.5" customHeight="1" x14ac:dyDescent="0.2">
      <c r="A52" s="16" t="s">
        <v>33</v>
      </c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P52" s="19">
        <f>+D52+E52+F52+G52+H52+I52+J52+K52+L52+M52+N52</f>
        <v>0</v>
      </c>
    </row>
    <row r="53" spans="1:16" ht="28.5" customHeight="1" x14ac:dyDescent="0.2">
      <c r="A53" s="16" t="s">
        <v>32</v>
      </c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P53" s="19">
        <f>+D53+E53+F53+G53+H53+I53+J53+K53+L53+M53+N53</f>
        <v>0</v>
      </c>
    </row>
    <row r="54" spans="1:16" ht="30.75" customHeight="1" x14ac:dyDescent="0.2">
      <c r="A54" s="13" t="s">
        <v>31</v>
      </c>
      <c r="B54" s="14">
        <f>SUM(B55:B63)</f>
        <v>76200000</v>
      </c>
      <c r="C54" s="14">
        <f>SUM(C55:C63)</f>
        <v>-2000000</v>
      </c>
      <c r="D54" s="14">
        <f>SUM(D55:D63)</f>
        <v>0</v>
      </c>
      <c r="E54" s="14">
        <f>SUM(E55:E63)</f>
        <v>0</v>
      </c>
      <c r="F54" s="14">
        <f>SUM(F55:F63)</f>
        <v>76009.97</v>
      </c>
      <c r="G54" s="14">
        <f>SUM(G55:G63)</f>
        <v>539719.97</v>
      </c>
      <c r="H54" s="14">
        <f>SUM(H55:H63)</f>
        <v>0</v>
      </c>
      <c r="I54" s="14">
        <f>SUM(I55:I63)</f>
        <v>1679033.8</v>
      </c>
      <c r="J54" s="14">
        <f>SUM(J55:J63)</f>
        <v>799946.36</v>
      </c>
      <c r="K54" s="14">
        <f>SUM(K55:K63)</f>
        <v>0</v>
      </c>
      <c r="L54" s="14">
        <f>SUM(L55:L63)</f>
        <v>873455.5</v>
      </c>
      <c r="M54" s="14"/>
      <c r="N54" s="14"/>
      <c r="P54" s="15">
        <f>+P55+P56+P57+P58+P59+P60</f>
        <v>3968165.6000000006</v>
      </c>
    </row>
    <row r="55" spans="1:16" ht="20.100000000000001" customHeight="1" x14ac:dyDescent="0.2">
      <c r="A55" s="16" t="s">
        <v>30</v>
      </c>
      <c r="B55" s="17">
        <v>18600000</v>
      </c>
      <c r="C55" s="18">
        <v>19950000</v>
      </c>
      <c r="D55" s="17">
        <v>0</v>
      </c>
      <c r="E55" s="17">
        <v>0</v>
      </c>
      <c r="F55" s="17">
        <v>0</v>
      </c>
      <c r="G55" s="17">
        <v>221999.98</v>
      </c>
      <c r="H55" s="17">
        <v>0</v>
      </c>
      <c r="I55" s="17">
        <v>587050</v>
      </c>
      <c r="J55" s="17">
        <v>799946.36</v>
      </c>
      <c r="K55" s="17">
        <v>0</v>
      </c>
      <c r="L55" s="17">
        <v>129014.12</v>
      </c>
      <c r="M55" s="17"/>
      <c r="N55" s="17"/>
      <c r="P55" s="19">
        <f>+D55+E55+F55+G55+H55+I55+J55+K55+L55+M55+N55</f>
        <v>1738010.46</v>
      </c>
    </row>
    <row r="56" spans="1:16" ht="29.25" customHeight="1" x14ac:dyDescent="0.2">
      <c r="A56" s="16" t="s">
        <v>29</v>
      </c>
      <c r="B56" s="17">
        <v>500000</v>
      </c>
      <c r="C56" s="18">
        <v>300000</v>
      </c>
      <c r="D56" s="17">
        <v>0</v>
      </c>
      <c r="E56" s="17">
        <v>0</v>
      </c>
      <c r="F56" s="17">
        <v>55460</v>
      </c>
      <c r="G56" s="17"/>
      <c r="H56" s="17"/>
      <c r="I56" s="17">
        <v>11339.8</v>
      </c>
      <c r="J56" s="17">
        <v>0</v>
      </c>
      <c r="K56" s="17">
        <v>0</v>
      </c>
      <c r="L56" s="17">
        <v>535535.92000000004</v>
      </c>
      <c r="M56" s="17"/>
      <c r="N56" s="17"/>
      <c r="P56" s="19">
        <f>+D56+E56+F56+G56+H56+I56+J56+K56+L56+M56+N56</f>
        <v>602335.72000000009</v>
      </c>
    </row>
    <row r="57" spans="1:16" ht="28.5" customHeight="1" x14ac:dyDescent="0.2">
      <c r="A57" s="16" t="s">
        <v>28</v>
      </c>
      <c r="B57" s="17"/>
      <c r="C57" s="18">
        <v>330700</v>
      </c>
      <c r="D57" s="17"/>
      <c r="E57" s="17"/>
      <c r="F57" s="17"/>
      <c r="G57" s="17"/>
      <c r="H57" s="17"/>
      <c r="I57" s="17">
        <v>305384</v>
      </c>
      <c r="J57" s="17">
        <v>0</v>
      </c>
      <c r="K57" s="17">
        <v>0</v>
      </c>
      <c r="L57" s="17">
        <v>0</v>
      </c>
      <c r="M57" s="17"/>
      <c r="N57" s="17"/>
      <c r="P57" s="19">
        <f>+D57+E57+F57+G57+H57+I57+J57+K57+L57+M57+N57</f>
        <v>305384</v>
      </c>
    </row>
    <row r="58" spans="1:16" ht="29.25" customHeight="1" x14ac:dyDescent="0.2">
      <c r="A58" s="16" t="s">
        <v>27</v>
      </c>
      <c r="B58" s="17">
        <v>12000000</v>
      </c>
      <c r="C58" s="18">
        <v>113000</v>
      </c>
      <c r="D58" s="17">
        <v>0</v>
      </c>
      <c r="E58" s="17">
        <v>0</v>
      </c>
      <c r="F58" s="17">
        <v>20549.97</v>
      </c>
      <c r="G58" s="17"/>
      <c r="H58" s="17"/>
      <c r="I58" s="17"/>
      <c r="J58" s="17"/>
      <c r="K58" s="17"/>
      <c r="L58" s="17"/>
      <c r="M58" s="17"/>
      <c r="N58" s="17"/>
      <c r="P58" s="19">
        <f>+D58+E58+F58+G58+H58+I58+J58+K58+L58+M58+N58</f>
        <v>20549.97</v>
      </c>
    </row>
    <row r="59" spans="1:16" ht="27" customHeight="1" x14ac:dyDescent="0.2">
      <c r="A59" s="16" t="s">
        <v>26</v>
      </c>
      <c r="B59" s="17">
        <v>13100000</v>
      </c>
      <c r="C59" s="18">
        <v>-3418000</v>
      </c>
      <c r="D59" s="17"/>
      <c r="E59" s="17"/>
      <c r="F59" s="17"/>
      <c r="G59" s="17">
        <v>6600</v>
      </c>
      <c r="H59" s="17">
        <v>0</v>
      </c>
      <c r="I59" s="17">
        <v>559320</v>
      </c>
      <c r="J59" s="17">
        <v>0</v>
      </c>
      <c r="K59" s="17">
        <v>0</v>
      </c>
      <c r="L59" s="17">
        <v>96215.46</v>
      </c>
      <c r="M59" s="17"/>
      <c r="N59" s="17"/>
      <c r="P59" s="19">
        <f>+D59+E59+F59+G59+H59+I59+J59+K59+L59+M59+N59</f>
        <v>662135.46</v>
      </c>
    </row>
    <row r="60" spans="1:16" ht="20.100000000000001" customHeight="1" x14ac:dyDescent="0.2">
      <c r="A60" s="16" t="s">
        <v>25</v>
      </c>
      <c r="B60" s="17"/>
      <c r="C60" s="18">
        <v>397300</v>
      </c>
      <c r="D60" s="17"/>
      <c r="E60" s="17"/>
      <c r="F60" s="17"/>
      <c r="G60" s="17">
        <v>311119.99</v>
      </c>
      <c r="H60" s="17">
        <v>0</v>
      </c>
      <c r="I60" s="17">
        <v>215940</v>
      </c>
      <c r="J60" s="17">
        <v>0</v>
      </c>
      <c r="K60" s="17">
        <v>0</v>
      </c>
      <c r="L60" s="17">
        <v>112690</v>
      </c>
      <c r="M60" s="17"/>
      <c r="N60" s="17"/>
      <c r="P60" s="19">
        <f>+D60+E60+F60+G60+H60+I60+J60+K60+L60+M60+N60</f>
        <v>639749.99</v>
      </c>
    </row>
    <row r="61" spans="1:16" ht="20.100000000000001" customHeight="1" x14ac:dyDescent="0.2">
      <c r="A61" s="16" t="s">
        <v>24</v>
      </c>
      <c r="B61" s="17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P61" s="19">
        <f>+D61+E61+F61+G61+H61+I61+J61+K61+L61+M61+N61</f>
        <v>0</v>
      </c>
    </row>
    <row r="62" spans="1:16" ht="20.100000000000001" customHeight="1" x14ac:dyDescent="0.2">
      <c r="A62" s="16" t="s">
        <v>23</v>
      </c>
      <c r="B62" s="17">
        <v>32000000</v>
      </c>
      <c r="C62" s="18">
        <v>-28503000</v>
      </c>
      <c r="D62" s="17">
        <v>0</v>
      </c>
      <c r="E62" s="17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P62" s="19">
        <f>+D62+E62+F62+G62+H62+I62+J62+K62+L62+M62+N62</f>
        <v>0</v>
      </c>
    </row>
    <row r="63" spans="1:16" ht="30" customHeight="1" x14ac:dyDescent="0.2">
      <c r="A63" s="16" t="s">
        <v>22</v>
      </c>
      <c r="B63" s="17"/>
      <c r="C63" s="18">
        <v>8830000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P63" s="19">
        <f>+D63+E63+F63+G63+H63+I63+J63+K63+L63+M63+N63</f>
        <v>0</v>
      </c>
    </row>
    <row r="64" spans="1:16" ht="20.100000000000001" customHeight="1" x14ac:dyDescent="0.2">
      <c r="A64" s="13" t="s">
        <v>21</v>
      </c>
      <c r="B64" s="14">
        <f>SUM(B65:B67)</f>
        <v>10000000</v>
      </c>
      <c r="C64" s="14">
        <f>SUM(C65:C67)</f>
        <v>0</v>
      </c>
      <c r="D64" s="14">
        <f>SUM(D65:D67)</f>
        <v>0</v>
      </c>
      <c r="E64" s="14">
        <f>SUM(E65:E67)</f>
        <v>0</v>
      </c>
      <c r="F64" s="14">
        <f>SUM(F65:F67)</f>
        <v>0</v>
      </c>
      <c r="G64" s="14"/>
      <c r="H64" s="14"/>
      <c r="I64" s="14"/>
      <c r="J64" s="14"/>
      <c r="K64" s="14"/>
      <c r="L64" s="14"/>
      <c r="M64" s="14"/>
      <c r="N64" s="17"/>
      <c r="P64" s="19">
        <f>+D64+E64+F64+G64+H64+I64+J64+K64+L64+M64+N64</f>
        <v>0</v>
      </c>
    </row>
    <row r="65" spans="1:16" ht="20.100000000000001" customHeight="1" x14ac:dyDescent="0.2">
      <c r="A65" s="16" t="s">
        <v>20</v>
      </c>
      <c r="B65" s="17">
        <v>10000000</v>
      </c>
      <c r="C65" s="18">
        <v>0</v>
      </c>
      <c r="D65" s="17">
        <v>0</v>
      </c>
      <c r="E65" s="17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P65" s="19">
        <f>+D65+E65+F65+G65+H65+I65+J65+K65+L65+M65+N65</f>
        <v>0</v>
      </c>
    </row>
    <row r="66" spans="1:16" ht="20.100000000000001" customHeight="1" x14ac:dyDescent="0.2">
      <c r="A66" s="16" t="s">
        <v>19</v>
      </c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P66" s="19">
        <f>+D66+E66+F66+G66+H66+I66+J66+K66+L66+M66+N66</f>
        <v>0</v>
      </c>
    </row>
    <row r="67" spans="1:16" ht="30.75" customHeight="1" x14ac:dyDescent="0.2">
      <c r="A67" s="16" t="s">
        <v>18</v>
      </c>
      <c r="B67" s="17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P67" s="19">
        <f>+D67+E67+F67+G67+H67+I67+J67+K67+L67+M67+N67</f>
        <v>0</v>
      </c>
    </row>
    <row r="68" spans="1:16" ht="28.5" customHeight="1" x14ac:dyDescent="0.2">
      <c r="A68" s="16" t="s">
        <v>17</v>
      </c>
      <c r="B68" s="17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P68" s="19">
        <f>+D68+E68+F68+G68+H68+I68+J68+K68+L68+M68+N68</f>
        <v>0</v>
      </c>
    </row>
    <row r="69" spans="1:16" ht="32.25" customHeight="1" x14ac:dyDescent="0.2">
      <c r="A69" s="13" t="s">
        <v>16</v>
      </c>
      <c r="B69" s="14"/>
      <c r="C69" s="2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7"/>
      <c r="P69" s="19">
        <f>+D69+E69+F69+G69+H69+I69+J69+K69+L69+M69+N69</f>
        <v>0</v>
      </c>
    </row>
    <row r="70" spans="1:16" ht="20.100000000000001" customHeight="1" x14ac:dyDescent="0.2">
      <c r="A70" s="16" t="s">
        <v>15</v>
      </c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P70" s="19">
        <f>+D70+E70+F70+G70+H70+I70+J70+K70+L70+M70+N70</f>
        <v>0</v>
      </c>
    </row>
    <row r="71" spans="1:16" ht="27.75" customHeight="1" x14ac:dyDescent="0.2">
      <c r="A71" s="16" t="s">
        <v>14</v>
      </c>
      <c r="B71" s="17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P71" s="19">
        <f>+D71+E71+F71+G71+H71+I71+J71+K71+L71+M71+N71</f>
        <v>0</v>
      </c>
    </row>
    <row r="72" spans="1:16" ht="20.100000000000001" customHeight="1" x14ac:dyDescent="0.2">
      <c r="A72" s="13" t="s">
        <v>13</v>
      </c>
      <c r="B72" s="14">
        <f>SUM(B73:B75)</f>
        <v>0</v>
      </c>
      <c r="C72" s="20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4">
        <f>SUM(I73:I75)</f>
        <v>0</v>
      </c>
      <c r="J72" s="14">
        <f>SUM(J73:J75)</f>
        <v>0</v>
      </c>
      <c r="K72" s="14">
        <f>SUM(K73:K75)</f>
        <v>0</v>
      </c>
      <c r="L72" s="14">
        <f>SUM(L73:L75)</f>
        <v>0</v>
      </c>
      <c r="M72" s="14"/>
      <c r="N72" s="17"/>
      <c r="P72" s="19">
        <f>+D72+E72+F72+G72+H72+I72+J72+K72+L72+M72+N72</f>
        <v>0</v>
      </c>
    </row>
    <row r="73" spans="1:16" ht="28.5" customHeight="1" x14ac:dyDescent="0.2">
      <c r="A73" s="16" t="s">
        <v>12</v>
      </c>
      <c r="B73" s="17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P73" s="19">
        <f>+D73+E73+F73+G73+H73+I73+J73+K73+L73+M73+N73</f>
        <v>0</v>
      </c>
    </row>
    <row r="74" spans="1:16" ht="28.5" customHeight="1" x14ac:dyDescent="0.2">
      <c r="A74" s="16" t="s">
        <v>11</v>
      </c>
      <c r="B74" s="17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P74" s="19">
        <f>+D74+E74+F74+G74+H74+I74+J74+K74+L74+M74+N74</f>
        <v>0</v>
      </c>
    </row>
    <row r="75" spans="1:16" ht="27" customHeight="1" x14ac:dyDescent="0.2">
      <c r="A75" s="16" t="s">
        <v>10</v>
      </c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P75" s="19">
        <f>+D75+E75+F75+G75+H75+I75+J75+K75+L75+M75+N75</f>
        <v>0</v>
      </c>
    </row>
    <row r="76" spans="1:16" ht="20.100000000000001" customHeight="1" x14ac:dyDescent="0.2">
      <c r="A76" s="10" t="s">
        <v>9</v>
      </c>
      <c r="B76" s="12"/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30.75" customHeight="1" x14ac:dyDescent="0.2">
      <c r="A77" s="13" t="s">
        <v>8</v>
      </c>
      <c r="B77" s="22"/>
      <c r="C77" s="20"/>
      <c r="P77" s="19">
        <f>+D77+E77+F77+G77+H77+I77+J77+K77+L77+M77+N77</f>
        <v>0</v>
      </c>
    </row>
    <row r="78" spans="1:16" ht="30.75" customHeight="1" x14ac:dyDescent="0.2">
      <c r="A78" s="16" t="s">
        <v>7</v>
      </c>
      <c r="B78" s="23"/>
      <c r="C78" s="18"/>
      <c r="P78" s="19">
        <f>+D78+E78+F78+G78+H78+I78+J78+K78+L78+M78+N78</f>
        <v>0</v>
      </c>
    </row>
    <row r="79" spans="1:16" ht="30.75" customHeight="1" x14ac:dyDescent="0.2">
      <c r="A79" s="16" t="s">
        <v>6</v>
      </c>
      <c r="B79" s="23"/>
      <c r="C79" s="18"/>
      <c r="P79" s="19">
        <f>+D79+E79+F79+G79+H79+I79+J79+K79+L79+M79+N79</f>
        <v>0</v>
      </c>
    </row>
    <row r="80" spans="1:16" ht="27.75" customHeight="1" x14ac:dyDescent="0.2">
      <c r="A80" s="13" t="s">
        <v>5</v>
      </c>
      <c r="B80" s="22"/>
      <c r="C80" s="20"/>
      <c r="P80" s="19">
        <f>+D80+E80+F80+G80+H80+I80+J80+K80+L80+M80+N80</f>
        <v>0</v>
      </c>
    </row>
    <row r="81" spans="1:16" ht="33.75" customHeight="1" x14ac:dyDescent="0.2">
      <c r="A81" s="16" t="s">
        <v>4</v>
      </c>
      <c r="B81" s="23"/>
      <c r="C81" s="18"/>
      <c r="P81" s="19">
        <f>+D81+E81+F81+G81+H81+I81+J81+K81+L81+M81+N81</f>
        <v>0</v>
      </c>
    </row>
    <row r="82" spans="1:16" ht="27" customHeight="1" x14ac:dyDescent="0.2">
      <c r="A82" s="16" t="s">
        <v>3</v>
      </c>
      <c r="B82" s="23"/>
      <c r="C82" s="18"/>
      <c r="P82" s="19">
        <f>+D82+E82+F82+G82+H82+I82+J82+K82+L82+M82+N82</f>
        <v>0</v>
      </c>
    </row>
    <row r="83" spans="1:16" ht="27" customHeight="1" x14ac:dyDescent="0.2">
      <c r="A83" s="13" t="s">
        <v>2</v>
      </c>
      <c r="B83" s="22"/>
      <c r="C83" s="20"/>
      <c r="P83" s="19">
        <f>+D83+E83+F83+G83+H83+I83+J83+K83+L83+M83+N83</f>
        <v>0</v>
      </c>
    </row>
    <row r="84" spans="1:16" ht="30.75" customHeight="1" x14ac:dyDescent="0.2">
      <c r="A84" s="16" t="s">
        <v>1</v>
      </c>
      <c r="B84" s="23"/>
      <c r="C84" s="18"/>
      <c r="P84" s="19">
        <f>+D84+E84+F84+G84+H84+I84+J84+K84+L84+M84+N84</f>
        <v>0</v>
      </c>
    </row>
    <row r="85" spans="1:16" ht="20.100000000000001" customHeight="1" x14ac:dyDescent="0.2">
      <c r="A85" s="24" t="s">
        <v>0</v>
      </c>
      <c r="B85" s="25">
        <f>+B12+B18+B28+B38+B46+B54+B64+B69+B72</f>
        <v>913909142</v>
      </c>
      <c r="C85" s="25">
        <f>+C12+C18+C28+C38+C54+C64</f>
        <v>30954602</v>
      </c>
      <c r="D85" s="25">
        <f>+D12+D18+D28+D38+D46+D54+D64+D69+D72</f>
        <v>26135416.060000002</v>
      </c>
      <c r="E85" s="26">
        <f>+E12+E18+E28+E38+E46+E54+E64+E69+E72</f>
        <v>63305953.810000002</v>
      </c>
      <c r="F85" s="26">
        <f>+F12+F18+F28+F38+F46+F54+F64+F69+F72</f>
        <v>50838083.329999991</v>
      </c>
      <c r="G85" s="26">
        <f>+G12+G18+G28+G38+G46+G54+G64+G69+G72</f>
        <v>98191413.220000014</v>
      </c>
      <c r="H85" s="26">
        <f>+H12+H18+H28+H38+H46+H54+H64+H69+H72</f>
        <v>33857845.060000002</v>
      </c>
      <c r="I85" s="26">
        <f>+I12+I18+I28+I38+I46+I54+I64+I69+I72</f>
        <v>43246755.829999998</v>
      </c>
      <c r="J85" s="26">
        <f>+J12+J18+J28+J38+J46+J54+J64+J69+J72</f>
        <v>49996552.749999993</v>
      </c>
      <c r="K85" s="26">
        <f>+K12+K18+K28+K38+K46+K54+K64+K69+K72</f>
        <v>38619682.359999999</v>
      </c>
      <c r="L85" s="26">
        <f>+L12+L18+L28+L38+L46+L54+L64+L69+L72</f>
        <v>51430842.710000001</v>
      </c>
      <c r="M85" s="26">
        <f>+M12+M18+M28+M38+M46+M54+M64+M69+M72</f>
        <v>0</v>
      </c>
      <c r="N85" s="26">
        <f>+N12+N18+N28+N38+N46+N54+N64+N69+N72</f>
        <v>0</v>
      </c>
      <c r="O85" s="26">
        <f>+O12+O18+O28+O38+O46+O54+O64+O69+O72</f>
        <v>0</v>
      </c>
      <c r="P85" s="25">
        <f>+P12+P18+P28+P38+P46+P54+P64+P69+P72</f>
        <v>455622545.13</v>
      </c>
    </row>
    <row r="92" spans="1:16" ht="20.100000000000001" customHeight="1" x14ac:dyDescent="0.2">
      <c r="A92" s="28"/>
      <c r="B92" s="28"/>
      <c r="D92" s="29"/>
      <c r="F92" s="29"/>
      <c r="G92" s="29"/>
      <c r="H92" s="29"/>
      <c r="I92" s="27"/>
      <c r="J92" s="29"/>
      <c r="K92" s="29"/>
    </row>
    <row r="93" spans="1:16" ht="20.100000000000001" customHeight="1" x14ac:dyDescent="0.2">
      <c r="A93" s="30"/>
      <c r="B93" s="31"/>
      <c r="D93" s="32"/>
      <c r="F93" s="31"/>
      <c r="G93" s="32"/>
      <c r="H93" s="31"/>
      <c r="I93" s="32"/>
      <c r="J93" s="18"/>
      <c r="K93" s="31"/>
    </row>
    <row r="94" spans="1:16" ht="20.100000000000001" customHeight="1" x14ac:dyDescent="0.2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6" ht="20.100000000000001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6" ht="20.100000000000001" customHeight="1" x14ac:dyDescent="0.2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ht="20.100000000000001" customHeight="1" x14ac:dyDescent="0.2">
      <c r="B97" s="34"/>
      <c r="C97" s="34"/>
      <c r="D97" s="33"/>
      <c r="E97" s="33"/>
      <c r="F97" s="33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20.100000000000001" customHeight="1" x14ac:dyDescent="0.2">
      <c r="A98" s="38"/>
      <c r="B98" s="38"/>
      <c r="C98" s="38"/>
      <c r="D98" s="39"/>
      <c r="E98" s="39"/>
      <c r="F98" s="39"/>
      <c r="G98" s="39"/>
      <c r="H98" s="39"/>
      <c r="I98" s="39"/>
      <c r="J98" s="39"/>
      <c r="K98" s="39"/>
    </row>
    <row r="101" spans="1:16" ht="20.100000000000001" customHeight="1" x14ac:dyDescent="0.2">
      <c r="I101" s="1">
        <v>0</v>
      </c>
    </row>
  </sheetData>
  <mergeCells count="12">
    <mergeCell ref="C9:C10"/>
    <mergeCell ref="D9:P9"/>
    <mergeCell ref="A92:B92"/>
    <mergeCell ref="A95:K95"/>
    <mergeCell ref="A98:C98"/>
    <mergeCell ref="A3:P3"/>
    <mergeCell ref="A4:P4"/>
    <mergeCell ref="A5:P5"/>
    <mergeCell ref="A6:P6"/>
    <mergeCell ref="A7:P7"/>
    <mergeCell ref="A9:A10"/>
    <mergeCell ref="B9:B10"/>
  </mergeCells>
  <printOptions horizontalCentered="1" verticalCentered="1"/>
  <pageMargins left="0.59055118110236227" right="0.43307086614173229" top="0.94488188976377963" bottom="0.94488188976377963" header="0.98425196850393704" footer="0.31496062992125984"/>
  <pageSetup paperSize="119" scale="45" fitToHeight="0" orientation="landscape" r:id="rId1"/>
  <rowBreaks count="2" manualBreakCount="2">
    <brk id="43" max="15" man="1"/>
    <brk id="8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2021-12-22T17:08:37Z</cp:lastPrinted>
  <dcterms:created xsi:type="dcterms:W3CDTF">2021-12-22T16:56:25Z</dcterms:created>
  <dcterms:modified xsi:type="dcterms:W3CDTF">2021-12-22T17:09:04Z</dcterms:modified>
</cp:coreProperties>
</file>